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РНП 113 PhD 1к (очна)" sheetId="1" r:id="rId1"/>
    <sheet name="РНП 113 PhD 1к (заочна)" sheetId="2" r:id="rId2"/>
  </sheets>
  <definedNames/>
  <calcPr fullCalcOnLoad="1"/>
</workbook>
</file>

<file path=xl/sharedStrings.xml><?xml version="1.0" encoding="utf-8"?>
<sst xmlns="http://schemas.openxmlformats.org/spreadsheetml/2006/main" count="270" uniqueCount="116">
  <si>
    <t>РОБОЧИЙ   НАВЧАЛЬНИЙ   ПЛАН</t>
  </si>
  <si>
    <t>№ п/п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</si>
  <si>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</si>
  <si>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</si>
  <si>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</si>
  <si>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</si>
  <si>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</si>
  <si>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</si>
  <si>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</si>
  <si>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</si>
  <si>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</si>
  <si>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</si>
  <si>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</si>
  <si>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</si>
  <si>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</si>
  <si>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</si>
  <si>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</si>
  <si>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</si>
  <si>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</si>
  <si>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</si>
  <si>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</si>
  <si>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</si>
  <si>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</si>
  <si>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</si>
  <si>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</si>
  <si>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</si>
  <si>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</si>
  <si>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/</t>
  </si>
  <si>
    <t xml:space="preserve">                         ЗАТВЕРДЖУЮ</t>
  </si>
  <si>
    <t>Індивідуальні
 заняття</t>
  </si>
  <si>
    <t>НАЦІОНАЛЬНИЙ ТЕХНІЧНИЙ УНІВЕРСИТЕТ УКРАЇНИ "КИЇВСЬКИЙ ПОЛІТЕХНІЧНИЙ ІНСТИТУТ  імені  ІГОРЯ СІКОРСЬКОГО"</t>
  </si>
  <si>
    <t xml:space="preserve"> Форма навчання</t>
  </si>
  <si>
    <t xml:space="preserve">  на основі</t>
  </si>
  <si>
    <t xml:space="preserve"> Обсяг освітньої
 складової</t>
  </si>
  <si>
    <t>за НП</t>
  </si>
  <si>
    <t>з урахуван. 
Інд. занять</t>
  </si>
  <si>
    <t>Практич.
(комп.практ)</t>
  </si>
  <si>
    <t xml:space="preserve">Лаборатор
</t>
  </si>
  <si>
    <t>І.НОРМАТИВНІ</t>
  </si>
  <si>
    <t>ВСЬОГО НОРМАТИВНИХ</t>
  </si>
  <si>
    <t>ВСЬОГО ВИБІРКОВИХ</t>
  </si>
  <si>
    <t>І. ОСВІТНЯ  СКЛАДОВА</t>
  </si>
  <si>
    <t xml:space="preserve">ЗАГАЛЬНА  КІЛЬКІСТЬ </t>
  </si>
  <si>
    <t>Проректор з навчальної роботи КПІ</t>
  </si>
  <si>
    <t xml:space="preserve">                         ім.Ігоря Сікорського </t>
  </si>
  <si>
    <t xml:space="preserve">    _________________ Анатолій  МЕЛЬНИЧЕНКО                       </t>
  </si>
  <si>
    <t xml:space="preserve">    доктора філософії</t>
  </si>
  <si>
    <t>Кафедра</t>
  </si>
  <si>
    <t>Вид роботи</t>
  </si>
  <si>
    <t>Всього 
годин</t>
  </si>
  <si>
    <t>Норма в годинах
на 1 аспіранта</t>
  </si>
  <si>
    <t>25 год на сем</t>
  </si>
  <si>
    <t>Кількість
аспірантів</t>
  </si>
  <si>
    <t>Керівництво</t>
  </si>
  <si>
    <t>Б</t>
  </si>
  <si>
    <t>К</t>
  </si>
  <si>
    <t>РОЗПОДІЛ ГОДИН ПО ПІДГОТОВЦІ ТА ЗАХИСТУ ДИСЕРТАЦІЇ ДОКТОРА ФІЛОСОФІЇ</t>
  </si>
  <si>
    <t>18 тижнів</t>
  </si>
  <si>
    <t>13 тижнів</t>
  </si>
  <si>
    <r>
      <t xml:space="preserve">              </t>
    </r>
    <r>
      <rPr>
        <b/>
        <u val="single"/>
        <sz val="28"/>
        <rFont val="Arial"/>
        <family val="2"/>
      </rPr>
      <t>ступеня магістра</t>
    </r>
  </si>
  <si>
    <t xml:space="preserve">Разом </t>
  </si>
  <si>
    <t>Разом</t>
  </si>
  <si>
    <r>
      <t xml:space="preserve">Навчальні дисципліни для оволодіння загальнонауковими (філософськими) компетентностями  </t>
    </r>
  </si>
  <si>
    <r>
      <t xml:space="preserve">Навчальні дисципліни для здобуття мовних компетентностей  </t>
    </r>
  </si>
  <si>
    <t xml:space="preserve">Навчальні дисципліни для здобуття глибинних знань зі спеціальності </t>
  </si>
  <si>
    <t xml:space="preserve">Навчальні дисципліни для здобуття універсальних компетентностей дослідника </t>
  </si>
  <si>
    <r>
      <t xml:space="preserve">* -  </t>
    </r>
    <r>
      <rPr>
        <sz val="14"/>
        <rFont val="Arial"/>
        <family val="2"/>
      </rPr>
      <t>Педагогічна практика може проводитись протягом семестру</t>
    </r>
  </si>
  <si>
    <t>Назва  кафедр</t>
  </si>
  <si>
    <t>Індивідуальних завдань</t>
  </si>
  <si>
    <t>Кількість</t>
  </si>
  <si>
    <t xml:space="preserve">   екзаменів</t>
  </si>
  <si>
    <t xml:space="preserve"> заліків</t>
  </si>
  <si>
    <t xml:space="preserve"> Модульних контрольних  робіт</t>
  </si>
  <si>
    <t>Курсових проектів</t>
  </si>
  <si>
    <t>Курсових  робіт</t>
  </si>
  <si>
    <t>РГР, РР, ГР</t>
  </si>
  <si>
    <t>Рефератів</t>
  </si>
  <si>
    <t>40 кредитів ECTS</t>
  </si>
  <si>
    <t>Філософські засади наукової діяльності 1. Науковий світогляд та етична культура науковця</t>
  </si>
  <si>
    <t>Філософські засади наукової діяльності 2. Філософська гносеологія та епістемологія</t>
  </si>
  <si>
    <t>1 курс</t>
  </si>
  <si>
    <t xml:space="preserve">Лабораторні </t>
  </si>
  <si>
    <t>Освітні компоненти
(навчальні дисципліни, курсові проекти (роботи), практики, кваліфікаційна робота)</t>
  </si>
  <si>
    <t xml:space="preserve">Іноземна мова для наукової діяльності 1. Іноземна мова для наукових досліджень </t>
  </si>
  <si>
    <t xml:space="preserve">Іноземна мова для наукової діяльності 2. Іноземна мова наукової комунікації </t>
  </si>
  <si>
    <t>1 семестр</t>
  </si>
  <si>
    <t>2 семестр</t>
  </si>
  <si>
    <t>(освітньої складової програми підготовки)</t>
  </si>
  <si>
    <t>з галузі знань</t>
  </si>
  <si>
    <t>Підготовки</t>
  </si>
  <si>
    <t>11 Математика та статистика</t>
  </si>
  <si>
    <t>зі  спеціальності</t>
  </si>
  <si>
    <t>113 Прикладна математика</t>
  </si>
  <si>
    <t xml:space="preserve">за освітньо-науковою  програмою  </t>
  </si>
  <si>
    <t>Прикладна математика</t>
  </si>
  <si>
    <t>2. ВИБІРКОВІ</t>
  </si>
  <si>
    <t>Голова НМК зі спеціальності 113 Прикладна математика</t>
  </si>
  <si>
    <t>Гарант ОНП "Прикладна математика"</t>
  </si>
  <si>
    <t>Михайло САВЧУК</t>
  </si>
  <si>
    <t>заочна</t>
  </si>
  <si>
    <t>очна (денна, вечірня)</t>
  </si>
  <si>
    <t>Розподіл аудиторних годин за
курсами і семестрами</t>
  </si>
  <si>
    <t>Розподіл аудиторних годин на тиждень за курсами і семестрами</t>
  </si>
  <si>
    <t>на 2021 / 2022   навчальний рік</t>
  </si>
  <si>
    <t>(прийому 2021 р.)</t>
  </si>
  <si>
    <t>філософії</t>
  </si>
  <si>
    <t>англійської мови технічного-спрямування №1</t>
  </si>
  <si>
    <t>математичних методів захисту інформації</t>
  </si>
  <si>
    <t>прикладної математики</t>
  </si>
  <si>
    <t>англійської мови технічного-спрямування №2</t>
  </si>
  <si>
    <t>Організація науково-інноваційної діяльності 1</t>
  </si>
  <si>
    <t>Організація науково-інноваційної діяльності 2</t>
  </si>
  <si>
    <r>
      <t xml:space="preserve">"_____"_________________ </t>
    </r>
    <r>
      <rPr>
        <b/>
        <sz val="26"/>
        <rFont val="Arial"/>
        <family val="2"/>
      </rPr>
      <t>2021 р.</t>
    </r>
  </si>
  <si>
    <t>КМ-з11ф (1)</t>
  </si>
  <si>
    <t>математичного моделювання та аналізу даних</t>
  </si>
  <si>
    <t>ФІ-11ф (2+0), ФІ-12ф (0+0),
КМ-11ф (2+0)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</si>
</sst>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24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36"/>
      <name val="Arial Cyr"/>
      <family val="0"/>
    </font>
    <font>
      <b/>
      <sz val="30"/>
      <name val="Arial"/>
      <family val="2"/>
    </font>
    <font>
      <b/>
      <sz val="28"/>
      <name val="Arial"/>
      <family val="2"/>
    </font>
    <font>
      <b/>
      <sz val="32"/>
      <name val="Arial Cyr"/>
      <family val="0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8"/>
      <name val="Arial Cyr"/>
      <family val="0"/>
    </font>
    <font>
      <b/>
      <sz val="20"/>
      <name val="Arial"/>
      <family val="2"/>
    </font>
    <font>
      <sz val="30"/>
      <name val="Arial Cyr"/>
      <family val="0"/>
    </font>
    <font>
      <b/>
      <sz val="26"/>
      <name val="Arial Cyr"/>
      <family val="2"/>
    </font>
    <font>
      <sz val="24"/>
      <name val="Arial Cyr"/>
      <family val="0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 Cyr"/>
      <family val="0"/>
    </font>
    <font>
      <sz val="11"/>
      <name val="Arial"/>
      <family val="2"/>
    </font>
    <font>
      <sz val="20"/>
      <name val="Arial"/>
      <family val="2"/>
    </font>
    <font>
      <sz val="26"/>
      <name val="Arial Cyr"/>
      <family val="0"/>
    </font>
    <font>
      <sz val="22"/>
      <name val="Arial"/>
      <family val="2"/>
    </font>
    <font>
      <b/>
      <sz val="22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24"/>
      <name val="Arial"/>
      <family val="2"/>
    </font>
    <font>
      <sz val="36"/>
      <name val="Arial"/>
      <family val="2"/>
    </font>
    <font>
      <b/>
      <sz val="32"/>
      <name val="Arial"/>
      <family val="2"/>
    </font>
    <font>
      <b/>
      <sz val="48"/>
      <name val="Arial"/>
      <family val="2"/>
    </font>
    <font>
      <b/>
      <u val="single"/>
      <sz val="28"/>
      <name val="Arial"/>
      <family val="2"/>
    </font>
    <font>
      <i/>
      <sz val="30"/>
      <name val="Arial"/>
      <family val="2"/>
    </font>
    <font>
      <i/>
      <sz val="30"/>
      <color indexed="10"/>
      <name val="Arial"/>
      <family val="2"/>
    </font>
    <font>
      <sz val="28"/>
      <name val="Arial Cyr"/>
      <family val="0"/>
    </font>
    <font>
      <sz val="18"/>
      <name val="Arial"/>
      <family val="2"/>
    </font>
    <font>
      <b/>
      <sz val="28"/>
      <color indexed="8"/>
      <name val="Arial"/>
      <family val="2"/>
    </font>
    <font>
      <sz val="28"/>
      <color indexed="8"/>
      <name val="Arial Cyr"/>
      <family val="0"/>
    </font>
    <font>
      <sz val="28"/>
      <color indexed="8"/>
      <name val="Arial"/>
      <family val="2"/>
    </font>
    <font>
      <b/>
      <i/>
      <sz val="2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top"/>
    </xf>
    <xf numFmtId="0" fontId="1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top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4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 shrinkToFit="1"/>
    </xf>
    <xf numFmtId="0" fontId="12" fillId="0" borderId="23" xfId="0" applyNumberFormat="1" applyFont="1" applyBorder="1" applyAlignment="1">
      <alignment horizontal="center" vertical="center" wrapText="1" shrinkToFit="1"/>
    </xf>
    <xf numFmtId="0" fontId="12" fillId="0" borderId="24" xfId="0" applyNumberFormat="1" applyFont="1" applyBorder="1" applyAlignment="1">
      <alignment horizontal="center" vertical="center" wrapText="1" shrinkToFit="1"/>
    </xf>
    <xf numFmtId="0" fontId="12" fillId="0" borderId="25" xfId="0" applyNumberFormat="1" applyFont="1" applyBorder="1" applyAlignment="1">
      <alignment horizontal="center" vertical="center" wrapText="1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 wrapText="1" shrinkToFit="1"/>
    </xf>
    <xf numFmtId="0" fontId="12" fillId="0" borderId="28" xfId="0" applyNumberFormat="1" applyFont="1" applyBorder="1" applyAlignment="1">
      <alignment horizontal="center" vertical="center" wrapText="1" shrinkToFit="1"/>
    </xf>
    <xf numFmtId="0" fontId="12" fillId="0" borderId="27" xfId="0" applyNumberFormat="1" applyFont="1" applyBorder="1" applyAlignment="1">
      <alignment horizontal="center" vertical="center" shrinkToFit="1"/>
    </xf>
    <xf numFmtId="0" fontId="12" fillId="0" borderId="29" xfId="0" applyNumberFormat="1" applyFont="1" applyBorder="1" applyAlignment="1">
      <alignment horizontal="center" vertical="center" shrinkToFit="1"/>
    </xf>
    <xf numFmtId="0" fontId="12" fillId="0" borderId="30" xfId="0" applyNumberFormat="1" applyFont="1" applyBorder="1" applyAlignment="1">
      <alignment horizontal="center" vertical="center" wrapText="1" shrinkToFit="1"/>
    </xf>
    <xf numFmtId="0" fontId="12" fillId="0" borderId="26" xfId="0" applyNumberFormat="1" applyFont="1" applyBorder="1" applyAlignment="1">
      <alignment horizontal="center" vertical="center" wrapText="1" shrinkToFit="1"/>
    </xf>
    <xf numFmtId="0" fontId="12" fillId="0" borderId="30" xfId="0" applyNumberFormat="1" applyFont="1" applyBorder="1" applyAlignment="1">
      <alignment horizontal="center" vertical="center" shrinkToFit="1"/>
    </xf>
    <xf numFmtId="0" fontId="12" fillId="0" borderId="25" xfId="0" applyNumberFormat="1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center" wrapText="1" shrinkToFit="1"/>
    </xf>
    <xf numFmtId="0" fontId="12" fillId="0" borderId="32" xfId="0" applyNumberFormat="1" applyFont="1" applyBorder="1" applyAlignment="1">
      <alignment horizontal="center" vertical="center" wrapText="1" shrinkToFit="1"/>
    </xf>
    <xf numFmtId="0" fontId="12" fillId="0" borderId="33" xfId="0" applyNumberFormat="1" applyFont="1" applyBorder="1" applyAlignment="1">
      <alignment horizontal="center" vertical="center" wrapText="1" shrinkToFit="1"/>
    </xf>
    <xf numFmtId="0" fontId="12" fillId="0" borderId="34" xfId="0" applyNumberFormat="1" applyFont="1" applyBorder="1" applyAlignment="1">
      <alignment horizontal="center" vertical="center" wrapText="1" shrinkToFit="1"/>
    </xf>
    <xf numFmtId="0" fontId="12" fillId="0" borderId="31" xfId="0" applyNumberFormat="1" applyFont="1" applyBorder="1" applyAlignment="1">
      <alignment horizontal="center" vertical="center" shrinkToFit="1"/>
    </xf>
    <xf numFmtId="0" fontId="12" fillId="0" borderId="32" xfId="0" applyNumberFormat="1" applyFont="1" applyBorder="1" applyAlignment="1">
      <alignment horizontal="center" vertical="center" shrinkToFit="1"/>
    </xf>
    <xf numFmtId="0" fontId="12" fillId="0" borderId="34" xfId="0" applyNumberFormat="1" applyFont="1" applyBorder="1" applyAlignment="1">
      <alignment horizontal="center" vertical="center" shrinkToFit="1"/>
    </xf>
    <xf numFmtId="0" fontId="12" fillId="0" borderId="33" xfId="0" applyNumberFormat="1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/>
    </xf>
    <xf numFmtId="0" fontId="26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 textRotation="90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23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justify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justify" wrapText="1"/>
    </xf>
    <xf numFmtId="0" fontId="11" fillId="0" borderId="1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justify" wrapText="1"/>
    </xf>
    <xf numFmtId="0" fontId="12" fillId="0" borderId="4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center" vertical="center" textRotation="90" wrapText="1"/>
    </xf>
    <xf numFmtId="0" fontId="11" fillId="0" borderId="42" xfId="0" applyNumberFormat="1" applyFont="1" applyFill="1" applyBorder="1" applyAlignment="1">
      <alignment horizontal="left" vertical="center"/>
    </xf>
    <xf numFmtId="0" fontId="4" fillId="0" borderId="43" xfId="0" applyNumberFormat="1" applyFont="1" applyBorder="1" applyAlignment="1">
      <alignment horizontal="center" vertical="center" textRotation="90" wrapText="1"/>
    </xf>
    <xf numFmtId="0" fontId="4" fillId="0" borderId="44" xfId="0" applyNumberFormat="1" applyFont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/>
    </xf>
    <xf numFmtId="0" fontId="14" fillId="0" borderId="45" xfId="0" applyFont="1" applyBorder="1" applyAlignment="1">
      <alignment horizontal="center" vertical="center" textRotation="90"/>
    </xf>
    <xf numFmtId="0" fontId="4" fillId="0" borderId="46" xfId="0" applyFont="1" applyBorder="1" applyAlignment="1">
      <alignment horizontal="center" vertical="center" textRotation="90" wrapText="1"/>
    </xf>
    <xf numFmtId="0" fontId="20" fillId="0" borderId="47" xfId="0" applyFon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left" vertical="center"/>
    </xf>
    <xf numFmtId="0" fontId="25" fillId="0" borderId="52" xfId="0" applyFont="1" applyBorder="1" applyAlignment="1">
      <alignment horizontal="left" vertical="center"/>
    </xf>
    <xf numFmtId="0" fontId="11" fillId="0" borderId="53" xfId="0" applyNumberFormat="1" applyFont="1" applyBorder="1" applyAlignment="1">
      <alignment horizontal="left" vertical="center" wrapText="1" shrinkToFit="1"/>
    </xf>
    <xf numFmtId="0" fontId="25" fillId="0" borderId="51" xfId="0" applyFont="1" applyBorder="1" applyAlignment="1">
      <alignment horizontal="left" vertical="center" shrinkToFit="1"/>
    </xf>
    <xf numFmtId="0" fontId="25" fillId="0" borderId="48" xfId="0" applyFont="1" applyBorder="1" applyAlignment="1">
      <alignment horizontal="left" vertical="center" shrinkToFit="1"/>
    </xf>
    <xf numFmtId="49" fontId="11" fillId="0" borderId="42" xfId="0" applyNumberFormat="1" applyFont="1" applyFill="1" applyBorder="1" applyAlignment="1">
      <alignment horizontal="left" vertical="center"/>
    </xf>
    <xf numFmtId="0" fontId="20" fillId="0" borderId="4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 wrapText="1" shrinkToFit="1"/>
    </xf>
    <xf numFmtId="0" fontId="12" fillId="0" borderId="56" xfId="0" applyNumberFormat="1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2" fillId="0" borderId="0" xfId="0" applyFont="1" applyBorder="1" applyAlignment="1">
      <alignment horizontal="center" wrapText="1"/>
    </xf>
    <xf numFmtId="0" fontId="24" fillId="0" borderId="57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58" xfId="0" applyNumberFormat="1" applyFont="1" applyBorder="1" applyAlignment="1">
      <alignment horizontal="center" vertical="center" wrapText="1"/>
    </xf>
    <xf numFmtId="0" fontId="9" fillId="0" borderId="59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46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3" fillId="0" borderId="0" xfId="0" applyFont="1" applyFill="1" applyBorder="1" applyAlignment="1" applyProtection="1">
      <alignment/>
      <protection/>
    </xf>
    <xf numFmtId="0" fontId="12" fillId="0" borderId="60" xfId="0" applyNumberFormat="1" applyFont="1" applyBorder="1" applyAlignment="1">
      <alignment horizontal="center" vertical="center" wrapText="1" shrinkToFit="1"/>
    </xf>
    <xf numFmtId="0" fontId="13" fillId="0" borderId="0" xfId="0" applyFont="1" applyFill="1" applyBorder="1" applyAlignment="1" applyProtection="1">
      <alignment/>
      <protection/>
    </xf>
    <xf numFmtId="0" fontId="38" fillId="0" borderId="61" xfId="0" applyFont="1" applyFill="1" applyBorder="1" applyAlignment="1" applyProtection="1">
      <alignment horizontal="left" vertical="center"/>
      <protection/>
    </xf>
    <xf numFmtId="0" fontId="13" fillId="0" borderId="62" xfId="0" applyFont="1" applyFill="1" applyBorder="1" applyAlignment="1" applyProtection="1">
      <alignment horizontal="left" vertical="center"/>
      <protection/>
    </xf>
    <xf numFmtId="0" fontId="12" fillId="0" borderId="24" xfId="0" applyNumberFormat="1" applyFont="1" applyFill="1" applyBorder="1" applyAlignment="1">
      <alignment horizontal="center" vertical="center" wrapText="1" shrinkToFit="1"/>
    </xf>
    <xf numFmtId="0" fontId="12" fillId="0" borderId="36" xfId="0" applyNumberFormat="1" applyFont="1" applyFill="1" applyBorder="1" applyAlignment="1">
      <alignment horizontal="center" vertical="center" shrinkToFit="1"/>
    </xf>
    <xf numFmtId="0" fontId="12" fillId="0" borderId="19" xfId="0" applyNumberFormat="1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32" xfId="0" applyNumberFormat="1" applyFont="1" applyFill="1" applyBorder="1" applyAlignment="1">
      <alignment horizontal="center" vertical="center" shrinkToFit="1"/>
    </xf>
    <xf numFmtId="0" fontId="12" fillId="0" borderId="34" xfId="0" applyNumberFormat="1" applyFont="1" applyFill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63" xfId="0" applyNumberFormat="1" applyFont="1" applyBorder="1" applyAlignment="1">
      <alignment horizontal="center" vertical="center" wrapText="1" shrinkToFit="1"/>
    </xf>
    <xf numFmtId="0" fontId="12" fillId="0" borderId="63" xfId="0" applyNumberFormat="1" applyFont="1" applyBorder="1" applyAlignment="1">
      <alignment horizontal="center" vertical="center" shrinkToFit="1"/>
    </xf>
    <xf numFmtId="0" fontId="12" fillId="0" borderId="64" xfId="0" applyNumberFormat="1" applyFont="1" applyBorder="1" applyAlignment="1">
      <alignment horizontal="center" vertical="center" shrinkToFit="1"/>
    </xf>
    <xf numFmtId="0" fontId="12" fillId="0" borderId="65" xfId="0" applyNumberFormat="1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62" xfId="0" applyNumberFormat="1" applyFont="1" applyBorder="1" applyAlignment="1">
      <alignment horizontal="center" vertical="center" shrinkToFit="1"/>
    </xf>
    <xf numFmtId="0" fontId="3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49" fontId="39" fillId="0" borderId="21" xfId="0" applyNumberFormat="1" applyFont="1" applyFill="1" applyBorder="1" applyAlignment="1" applyProtection="1">
      <alignment horizontal="left"/>
      <protection/>
    </xf>
    <xf numFmtId="0" fontId="40" fillId="0" borderId="21" xfId="0" applyFont="1" applyFill="1" applyBorder="1" applyAlignment="1" applyProtection="1">
      <alignment/>
      <protection/>
    </xf>
    <xf numFmtId="0" fontId="41" fillId="0" borderId="21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21" xfId="0" applyFont="1" applyFill="1" applyBorder="1" applyAlignment="1" applyProtection="1">
      <alignment horizontal="right"/>
      <protection/>
    </xf>
    <xf numFmtId="49" fontId="42" fillId="0" borderId="0" xfId="0" applyNumberFormat="1" applyFont="1" applyFill="1" applyBorder="1" applyAlignment="1" applyProtection="1">
      <alignment horizontal="right" vertical="justify"/>
      <protection/>
    </xf>
    <xf numFmtId="0" fontId="28" fillId="0" borderId="0" xfId="0" applyNumberFormat="1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vertical="top" wrapText="1"/>
    </xf>
    <xf numFmtId="0" fontId="28" fillId="0" borderId="0" xfId="0" applyNumberFormat="1" applyFont="1" applyBorder="1" applyAlignment="1">
      <alignment vertical="top" wrapText="1"/>
    </xf>
    <xf numFmtId="0" fontId="28" fillId="0" borderId="0" xfId="0" applyNumberFormat="1" applyFont="1" applyBorder="1" applyAlignment="1">
      <alignment/>
    </xf>
    <xf numFmtId="49" fontId="28" fillId="0" borderId="0" xfId="0" applyNumberFormat="1" applyFont="1" applyBorder="1" applyAlignment="1">
      <alignment/>
    </xf>
    <xf numFmtId="0" fontId="12" fillId="0" borderId="68" xfId="0" applyFont="1" applyBorder="1" applyAlignment="1">
      <alignment horizontal="center" vertical="center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12" fillId="0" borderId="69" xfId="0" applyFont="1" applyFill="1" applyBorder="1" applyAlignment="1" applyProtection="1">
      <alignment horizontal="center" vertical="center" wrapText="1"/>
      <protection/>
    </xf>
    <xf numFmtId="0" fontId="12" fillId="0" borderId="70" xfId="0" applyFont="1" applyFill="1" applyBorder="1" applyAlignment="1" applyProtection="1">
      <alignment horizontal="center" vertical="center" wrapText="1"/>
      <protection/>
    </xf>
    <xf numFmtId="0" fontId="16" fillId="0" borderId="5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1" fillId="0" borderId="71" xfId="0" applyNumberFormat="1" applyFont="1" applyBorder="1" applyAlignment="1">
      <alignment horizontal="center" vertical="center" wrapText="1" shrinkToFit="1"/>
    </xf>
    <xf numFmtId="0" fontId="8" fillId="0" borderId="72" xfId="0" applyNumberFormat="1" applyFont="1" applyBorder="1" applyAlignment="1">
      <alignment horizontal="center" vertical="center" shrinkToFit="1"/>
    </xf>
    <xf numFmtId="0" fontId="8" fillId="0" borderId="63" xfId="0" applyNumberFormat="1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1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6" xfId="0" applyNumberFormat="1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9" fontId="29" fillId="0" borderId="42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49" fontId="39" fillId="0" borderId="0" xfId="0" applyNumberFormat="1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applyProtection="1">
      <alignment/>
      <protection/>
    </xf>
    <xf numFmtId="0" fontId="23" fillId="0" borderId="16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 wrapText="1" shrinkToFit="1"/>
    </xf>
    <xf numFmtId="0" fontId="9" fillId="0" borderId="36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12" fillId="0" borderId="70" xfId="0" applyNumberFormat="1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8" fillId="0" borderId="59" xfId="0" applyNumberFormat="1" applyFont="1" applyFill="1" applyBorder="1" applyAlignment="1">
      <alignment horizontal="center" vertical="center" wrapText="1" shrinkToFit="1"/>
    </xf>
    <xf numFmtId="0" fontId="11" fillId="0" borderId="30" xfId="0" applyNumberFormat="1" applyFont="1" applyBorder="1" applyAlignment="1">
      <alignment horizontal="center" vertical="center" wrapText="1" shrinkToFit="1"/>
    </xf>
    <xf numFmtId="0" fontId="11" fillId="0" borderId="60" xfId="0" applyNumberFormat="1" applyFont="1" applyBorder="1" applyAlignment="1">
      <alignment horizontal="center" vertical="center" wrapText="1" shrinkToFit="1"/>
    </xf>
    <xf numFmtId="0" fontId="11" fillId="0" borderId="63" xfId="0" applyNumberFormat="1" applyFont="1" applyBorder="1" applyAlignment="1">
      <alignment horizontal="center" vertical="center" wrapText="1" shrinkToFit="1"/>
    </xf>
    <xf numFmtId="0" fontId="11" fillId="0" borderId="63" xfId="0" applyNumberFormat="1" applyFont="1" applyBorder="1" applyAlignment="1">
      <alignment horizontal="center" vertical="center" shrinkToFit="1"/>
    </xf>
    <xf numFmtId="0" fontId="11" fillId="0" borderId="65" xfId="0" applyNumberFormat="1" applyFont="1" applyBorder="1" applyAlignment="1">
      <alignment horizontal="center" vertical="center" shrinkToFit="1"/>
    </xf>
    <xf numFmtId="0" fontId="11" fillId="0" borderId="62" xfId="0" applyNumberFormat="1" applyFont="1" applyBorder="1" applyAlignment="1">
      <alignment horizontal="center" vertical="center" shrinkToFit="1"/>
    </xf>
    <xf numFmtId="0" fontId="11" fillId="0" borderId="64" xfId="0" applyNumberFormat="1" applyFont="1" applyBorder="1" applyAlignment="1">
      <alignment horizontal="center" vertical="center" shrinkToFit="1"/>
    </xf>
    <xf numFmtId="0" fontId="11" fillId="0" borderId="49" xfId="0" applyNumberFormat="1" applyFont="1" applyBorder="1" applyAlignment="1">
      <alignment horizontal="center" vertical="center" wrapText="1" shrinkToFit="1"/>
    </xf>
    <xf numFmtId="0" fontId="11" fillId="0" borderId="23" xfId="0" applyNumberFormat="1" applyFont="1" applyBorder="1" applyAlignment="1">
      <alignment horizontal="center" vertical="center" wrapText="1" shrinkToFi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58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12" fillId="0" borderId="21" xfId="0" applyFont="1" applyBorder="1" applyAlignment="1">
      <alignment horizontal="left" vertical="center"/>
    </xf>
    <xf numFmtId="0" fontId="12" fillId="0" borderId="77" xfId="0" applyFont="1" applyBorder="1" applyAlignment="1">
      <alignment horizontal="left" vertical="center"/>
    </xf>
    <xf numFmtId="0" fontId="12" fillId="0" borderId="78" xfId="0" applyNumberFormat="1" applyFont="1" applyBorder="1" applyAlignment="1">
      <alignment horizontal="center" vertical="center" wrapText="1" shrinkToFit="1"/>
    </xf>
    <xf numFmtId="0" fontId="25" fillId="0" borderId="21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0" borderId="42" xfId="0" applyNumberFormat="1" applyFont="1" applyFill="1" applyBorder="1" applyAlignment="1">
      <alignment horizontal="left"/>
    </xf>
    <xf numFmtId="0" fontId="11" fillId="0" borderId="61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11" fillId="0" borderId="79" xfId="0" applyFont="1" applyBorder="1" applyAlignment="1">
      <alignment horizontal="right" vertical="center"/>
    </xf>
    <xf numFmtId="11" fontId="9" fillId="0" borderId="21" xfId="0" applyNumberFormat="1" applyFont="1" applyFill="1" applyBorder="1" applyAlignment="1" applyProtection="1">
      <alignment horizontal="center" wrapText="1"/>
      <protection/>
    </xf>
    <xf numFmtId="49" fontId="12" fillId="0" borderId="38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12" fillId="0" borderId="53" xfId="0" applyNumberFormat="1" applyFont="1" applyFill="1" applyBorder="1" applyAlignment="1">
      <alignment horizontal="center" vertical="center" wrapText="1" shrinkToFit="1"/>
    </xf>
    <xf numFmtId="0" fontId="12" fillId="0" borderId="51" xfId="0" applyNumberFormat="1" applyFont="1" applyFill="1" applyBorder="1" applyAlignment="1">
      <alignment horizontal="center" vertical="center" wrapText="1" shrinkToFit="1"/>
    </xf>
    <xf numFmtId="0" fontId="12" fillId="0" borderId="48" xfId="0" applyNumberFormat="1" applyFont="1" applyFill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80" xfId="0" applyNumberFormat="1" applyFont="1" applyBorder="1" applyAlignment="1">
      <alignment horizontal="center" vertical="center" wrapText="1" shrinkToFit="1"/>
    </xf>
    <xf numFmtId="0" fontId="25" fillId="0" borderId="75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/>
    </xf>
    <xf numFmtId="0" fontId="9" fillId="0" borderId="61" xfId="0" applyFont="1" applyBorder="1" applyAlignment="1">
      <alignment horizontal="right" vertical="center" shrinkToFit="1"/>
    </xf>
    <xf numFmtId="0" fontId="37" fillId="0" borderId="62" xfId="0" applyFont="1" applyBorder="1" applyAlignment="1">
      <alignment vertical="center"/>
    </xf>
    <xf numFmtId="0" fontId="37" fillId="0" borderId="79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42" xfId="0" applyFont="1" applyFill="1" applyBorder="1" applyAlignment="1">
      <alignment horizontal="left" vertical="center"/>
    </xf>
    <xf numFmtId="0" fontId="12" fillId="0" borderId="81" xfId="0" applyFont="1" applyFill="1" applyBorder="1" applyAlignment="1">
      <alignment horizontal="left" vertical="center"/>
    </xf>
    <xf numFmtId="0" fontId="29" fillId="0" borderId="42" xfId="0" applyFont="1" applyBorder="1" applyAlignment="1">
      <alignment horizontal="left" wrapText="1"/>
    </xf>
    <xf numFmtId="0" fontId="12" fillId="0" borderId="53" xfId="0" applyNumberFormat="1" applyFont="1" applyBorder="1" applyAlignment="1">
      <alignment horizontal="center" vertical="center" wrapText="1" shrinkToFit="1"/>
    </xf>
    <xf numFmtId="0" fontId="12" fillId="0" borderId="51" xfId="0" applyNumberFormat="1" applyFont="1" applyBorder="1" applyAlignment="1">
      <alignment horizontal="center" vertical="center" wrapText="1" shrinkToFit="1"/>
    </xf>
    <xf numFmtId="0" fontId="12" fillId="0" borderId="48" xfId="0" applyNumberFormat="1" applyFont="1" applyBorder="1" applyAlignment="1">
      <alignment horizontal="center" vertical="center" wrapText="1" shrinkToFit="1"/>
    </xf>
    <xf numFmtId="0" fontId="12" fillId="0" borderId="80" xfId="0" applyNumberFormat="1" applyFont="1" applyFill="1" applyBorder="1" applyAlignment="1">
      <alignment horizontal="center" vertical="center" wrapText="1" shrinkToFit="1"/>
    </xf>
    <xf numFmtId="0" fontId="12" fillId="0" borderId="75" xfId="0" applyNumberFormat="1" applyFont="1" applyFill="1" applyBorder="1" applyAlignment="1">
      <alignment horizontal="center" vertical="center" wrapText="1" shrinkToFit="1"/>
    </xf>
    <xf numFmtId="0" fontId="12" fillId="0" borderId="50" xfId="0" applyNumberFormat="1" applyFont="1" applyFill="1" applyBorder="1" applyAlignment="1">
      <alignment horizontal="center" vertical="center" wrapText="1" shrinkToFit="1"/>
    </xf>
    <xf numFmtId="0" fontId="11" fillId="0" borderId="82" xfId="0" applyNumberFormat="1" applyFont="1" applyBorder="1" applyAlignment="1">
      <alignment horizontal="left" vertical="center" wrapText="1" shrinkToFit="1"/>
    </xf>
    <xf numFmtId="0" fontId="11" fillId="0" borderId="42" xfId="0" applyNumberFormat="1" applyFont="1" applyBorder="1" applyAlignment="1">
      <alignment horizontal="left" vertical="center" wrapText="1" shrinkToFit="1"/>
    </xf>
    <xf numFmtId="0" fontId="11" fillId="0" borderId="81" xfId="0" applyNumberFormat="1" applyFont="1" applyBorder="1" applyAlignment="1">
      <alignment horizontal="left" vertical="center" wrapText="1" shrinkToFit="1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2" fillId="0" borderId="75" xfId="0" applyFont="1" applyBorder="1" applyAlignment="1">
      <alignment horizontal="left" vertical="center" wrapText="1"/>
    </xf>
    <xf numFmtId="0" fontId="12" fillId="0" borderId="83" xfId="0" applyFont="1" applyBorder="1" applyAlignment="1">
      <alignment horizontal="left" vertical="center" wrapText="1"/>
    </xf>
    <xf numFmtId="0" fontId="35" fillId="0" borderId="61" xfId="0" applyFont="1" applyFill="1" applyBorder="1" applyAlignment="1" applyProtection="1">
      <alignment horizontal="center" vertical="center" wrapText="1"/>
      <protection/>
    </xf>
    <xf numFmtId="0" fontId="35" fillId="0" borderId="62" xfId="0" applyFont="1" applyFill="1" applyBorder="1" applyAlignment="1" applyProtection="1">
      <alignment horizontal="center" vertical="center" wrapText="1"/>
      <protection/>
    </xf>
    <xf numFmtId="0" fontId="35" fillId="0" borderId="7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textRotation="90"/>
    </xf>
    <xf numFmtId="0" fontId="11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  <protection/>
    </xf>
    <xf numFmtId="0" fontId="11" fillId="0" borderId="8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NumberFormat="1" applyFont="1" applyBorder="1" applyAlignment="1">
      <alignment horizontal="center" vertical="center"/>
    </xf>
    <xf numFmtId="0" fontId="11" fillId="0" borderId="75" xfId="0" applyNumberFormat="1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center" vertical="center"/>
    </xf>
    <xf numFmtId="0" fontId="12" fillId="0" borderId="87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88" xfId="0" applyFont="1" applyFill="1" applyBorder="1" applyAlignment="1" applyProtection="1">
      <alignment horizontal="left" vertical="center" wrapText="1"/>
      <protection/>
    </xf>
    <xf numFmtId="0" fontId="11" fillId="0" borderId="61" xfId="0" applyFont="1" applyBorder="1" applyAlignment="1">
      <alignment horizontal="right" vertical="center" wrapText="1" shrinkToFit="1"/>
    </xf>
    <xf numFmtId="0" fontId="25" fillId="0" borderId="62" xfId="0" applyFont="1" applyBorder="1" applyAlignment="1">
      <alignment horizontal="right" vertical="center"/>
    </xf>
    <xf numFmtId="0" fontId="25" fillId="0" borderId="79" xfId="0" applyFont="1" applyBorder="1" applyAlignment="1">
      <alignment horizontal="right" vertical="center"/>
    </xf>
    <xf numFmtId="0" fontId="12" fillId="0" borderId="75" xfId="0" applyFont="1" applyBorder="1" applyAlignment="1">
      <alignment horizontal="left" vertical="center"/>
    </xf>
    <xf numFmtId="0" fontId="12" fillId="0" borderId="83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top"/>
    </xf>
    <xf numFmtId="0" fontId="9" fillId="0" borderId="84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85" xfId="0" applyNumberFormat="1" applyFont="1" applyBorder="1" applyAlignment="1">
      <alignment horizontal="center" vertical="center" wrapText="1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12" fillId="0" borderId="90" xfId="0" applyNumberFormat="1" applyFont="1" applyBorder="1" applyAlignment="1">
      <alignment horizontal="center" vertical="center" wrapText="1" shrinkToFit="1"/>
    </xf>
    <xf numFmtId="0" fontId="12" fillId="0" borderId="91" xfId="0" applyNumberFormat="1" applyFont="1" applyBorder="1" applyAlignment="1">
      <alignment horizontal="center" vertical="center" wrapText="1" shrinkToFit="1"/>
    </xf>
    <xf numFmtId="0" fontId="12" fillId="0" borderId="92" xfId="0" applyNumberFormat="1" applyFont="1" applyBorder="1" applyAlignment="1">
      <alignment horizontal="center" vertical="center" wrapText="1" shrinkToFit="1"/>
    </xf>
    <xf numFmtId="0" fontId="12" fillId="0" borderId="38" xfId="0" applyNumberFormat="1" applyFont="1" applyBorder="1" applyAlignment="1">
      <alignment horizontal="center" vertical="center" wrapText="1"/>
    </xf>
    <xf numFmtId="0" fontId="12" fillId="0" borderId="93" xfId="0" applyNumberFormat="1" applyFont="1" applyBorder="1" applyAlignment="1">
      <alignment horizontal="center" vertical="center" wrapText="1"/>
    </xf>
    <xf numFmtId="49" fontId="4" fillId="0" borderId="94" xfId="0" applyNumberFormat="1" applyFont="1" applyBorder="1" applyAlignment="1">
      <alignment horizontal="center" vertical="center" textRotation="90" wrapText="1"/>
    </xf>
    <xf numFmtId="49" fontId="4" fillId="0" borderId="54" xfId="0" applyNumberFormat="1" applyFont="1" applyBorder="1" applyAlignment="1">
      <alignment horizontal="center" vertical="center" textRotation="90" wrapText="1"/>
    </xf>
    <xf numFmtId="49" fontId="4" fillId="0" borderId="95" xfId="0" applyNumberFormat="1" applyFont="1" applyBorder="1" applyAlignment="1">
      <alignment horizontal="center" vertical="center" textRotation="90" wrapText="1"/>
    </xf>
    <xf numFmtId="0" fontId="11" fillId="0" borderId="8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textRotation="90"/>
    </xf>
    <xf numFmtId="49" fontId="4" fillId="0" borderId="27" xfId="0" applyNumberFormat="1" applyFont="1" applyBorder="1" applyAlignment="1">
      <alignment horizontal="center" vertical="center" textRotation="90"/>
    </xf>
    <xf numFmtId="49" fontId="4" fillId="0" borderId="43" xfId="0" applyNumberFormat="1" applyFont="1" applyBorder="1" applyAlignment="1">
      <alignment horizontal="center" vertical="center" textRotation="90"/>
    </xf>
    <xf numFmtId="0" fontId="12" fillId="0" borderId="96" xfId="0" applyFont="1" applyFill="1" applyBorder="1" applyAlignment="1" applyProtection="1">
      <alignment horizontal="left" vertical="center" wrapText="1"/>
      <protection/>
    </xf>
    <xf numFmtId="0" fontId="12" fillId="0" borderId="21" xfId="0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left" vertical="center" wrapText="1"/>
      <protection/>
    </xf>
    <xf numFmtId="0" fontId="11" fillId="0" borderId="97" xfId="0" applyNumberFormat="1" applyFont="1" applyBorder="1" applyAlignment="1">
      <alignment horizontal="center" vertical="center" textRotation="90" wrapText="1"/>
    </xf>
    <xf numFmtId="0" fontId="11" fillId="0" borderId="98" xfId="0" applyNumberFormat="1" applyFont="1" applyBorder="1" applyAlignment="1">
      <alignment horizontal="center" vertical="center" textRotation="90" wrapText="1"/>
    </xf>
    <xf numFmtId="0" fontId="11" fillId="0" borderId="99" xfId="0" applyNumberFormat="1" applyFont="1" applyBorder="1" applyAlignment="1">
      <alignment horizontal="center" vertical="center" textRotation="90" wrapText="1"/>
    </xf>
    <xf numFmtId="0" fontId="4" fillId="0" borderId="94" xfId="0" applyNumberFormat="1" applyFont="1" applyBorder="1" applyAlignment="1">
      <alignment horizontal="center" vertical="center" textRotation="90"/>
    </xf>
    <xf numFmtId="0" fontId="4" fillId="0" borderId="54" xfId="0" applyNumberFormat="1" applyFont="1" applyBorder="1" applyAlignment="1">
      <alignment horizontal="center" vertical="center" textRotation="90"/>
    </xf>
    <xf numFmtId="0" fontId="4" fillId="0" borderId="95" xfId="0" applyNumberFormat="1" applyFont="1" applyBorder="1" applyAlignment="1">
      <alignment horizontal="center" vertical="center" textRotation="90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2" fillId="0" borderId="100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textRotation="90"/>
    </xf>
    <xf numFmtId="0" fontId="16" fillId="0" borderId="60" xfId="0" applyFont="1" applyBorder="1" applyAlignment="1">
      <alignment horizontal="center" vertical="center" textRotation="90"/>
    </xf>
    <xf numFmtId="0" fontId="16" fillId="0" borderId="101" xfId="0" applyFont="1" applyBorder="1" applyAlignment="1">
      <alignment horizontal="center" vertical="center" textRotation="90"/>
    </xf>
    <xf numFmtId="49" fontId="4" fillId="0" borderId="32" xfId="0" applyNumberFormat="1" applyFont="1" applyBorder="1" applyAlignment="1">
      <alignment horizontal="center" vertical="center" textRotation="90" wrapText="1"/>
    </xf>
    <xf numFmtId="49" fontId="4" fillId="0" borderId="27" xfId="0" applyNumberFormat="1" applyFont="1" applyBorder="1" applyAlignment="1">
      <alignment horizontal="center" vertical="center" textRotation="90" wrapText="1"/>
    </xf>
    <xf numFmtId="49" fontId="4" fillId="0" borderId="43" xfId="0" applyNumberFormat="1" applyFont="1" applyBorder="1" applyAlignment="1">
      <alignment horizontal="center" vertical="center" textRotation="90" wrapText="1"/>
    </xf>
    <xf numFmtId="0" fontId="18" fillId="0" borderId="102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101" xfId="0" applyFont="1" applyBorder="1" applyAlignment="1">
      <alignment horizontal="center" vertical="center" textRotation="90" wrapText="1"/>
    </xf>
    <xf numFmtId="0" fontId="4" fillId="0" borderId="105" xfId="0" applyNumberFormat="1" applyFont="1" applyBorder="1" applyAlignment="1">
      <alignment horizontal="center" vertical="top"/>
    </xf>
    <xf numFmtId="0" fontId="4" fillId="0" borderId="91" xfId="0" applyNumberFormat="1" applyFont="1" applyBorder="1" applyAlignment="1">
      <alignment horizontal="center" vertical="top"/>
    </xf>
    <xf numFmtId="0" fontId="4" fillId="0" borderId="73" xfId="0" applyNumberFormat="1" applyFont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center" textRotation="90" wrapText="1"/>
    </xf>
    <xf numFmtId="0" fontId="30" fillId="0" borderId="43" xfId="0" applyFont="1" applyFill="1" applyBorder="1" applyAlignment="1">
      <alignment horizontal="center" vertical="center" textRotation="90" wrapText="1"/>
    </xf>
    <xf numFmtId="49" fontId="11" fillId="0" borderId="106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/>
    </xf>
    <xf numFmtId="49" fontId="11" fillId="0" borderId="10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78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0" fontId="8" fillId="0" borderId="45" xfId="0" applyFont="1" applyBorder="1" applyAlignment="1">
      <alignment horizontal="center" vertical="center" wrapText="1"/>
    </xf>
    <xf numFmtId="0" fontId="17" fillId="0" borderId="10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7" fillId="0" borderId="10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1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49" fontId="32" fillId="0" borderId="42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1" fillId="0" borderId="106" xfId="0" applyNumberFormat="1" applyFont="1" applyBorder="1" applyAlignment="1">
      <alignment horizontal="center" vertical="center" wrapText="1"/>
    </xf>
    <xf numFmtId="0" fontId="11" fillId="0" borderId="108" xfId="0" applyNumberFormat="1" applyFont="1" applyBorder="1" applyAlignment="1">
      <alignment horizontal="center" vertical="center"/>
    </xf>
    <xf numFmtId="0" fontId="11" fillId="0" borderId="107" xfId="0" applyNumberFormat="1" applyFont="1" applyBorder="1" applyAlignment="1">
      <alignment horizontal="center" vertical="center"/>
    </xf>
    <xf numFmtId="0" fontId="11" fillId="0" borderId="109" xfId="0" applyNumberFormat="1" applyFont="1" applyBorder="1" applyAlignment="1">
      <alignment horizontal="center" vertical="center"/>
    </xf>
    <xf numFmtId="0" fontId="11" fillId="0" borderId="78" xfId="0" applyNumberFormat="1" applyFont="1" applyBorder="1" applyAlignment="1">
      <alignment horizontal="center" vertical="center"/>
    </xf>
    <xf numFmtId="0" fontId="11" fillId="0" borderId="77" xfId="0" applyNumberFormat="1" applyFont="1" applyBorder="1" applyAlignment="1">
      <alignment horizontal="center" vertical="center"/>
    </xf>
    <xf numFmtId="0" fontId="11" fillId="0" borderId="106" xfId="0" applyNumberFormat="1" applyFont="1" applyBorder="1" applyAlignment="1">
      <alignment horizontal="center" vertical="center"/>
    </xf>
    <xf numFmtId="0" fontId="11" fillId="0" borderId="45" xfId="0" applyNumberFormat="1" applyFont="1" applyBorder="1" applyAlignment="1">
      <alignment horizontal="center" vertical="center"/>
    </xf>
    <xf numFmtId="0" fontId="11" fillId="0" borderId="111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115" xfId="0" applyNumberFormat="1" applyFont="1" applyBorder="1" applyAlignment="1">
      <alignment horizontal="center" vertical="center" textRotation="90" wrapText="1"/>
    </xf>
    <xf numFmtId="0" fontId="4" fillId="0" borderId="98" xfId="0" applyNumberFormat="1" applyFont="1" applyBorder="1" applyAlignment="1">
      <alignment horizontal="center" vertical="center" textRotation="90" wrapText="1"/>
    </xf>
    <xf numFmtId="0" fontId="4" fillId="0" borderId="99" xfId="0" applyNumberFormat="1" applyFont="1" applyBorder="1" applyAlignment="1">
      <alignment horizontal="center" vertical="center" textRotation="90" wrapText="1"/>
    </xf>
    <xf numFmtId="0" fontId="4" fillId="0" borderId="58" xfId="0" applyNumberFormat="1" applyFont="1" applyBorder="1" applyAlignment="1">
      <alignment horizontal="center" vertical="center"/>
    </xf>
    <xf numFmtId="0" fontId="11" fillId="0" borderId="94" xfId="0" applyNumberFormat="1" applyFont="1" applyBorder="1" applyAlignment="1">
      <alignment horizontal="center" vertical="center" textRotation="90"/>
    </xf>
    <xf numFmtId="0" fontId="11" fillId="0" borderId="54" xfId="0" applyNumberFormat="1" applyFont="1" applyBorder="1" applyAlignment="1">
      <alignment horizontal="center" vertical="center" textRotation="90"/>
    </xf>
    <xf numFmtId="0" fontId="11" fillId="0" borderId="95" xfId="0" applyNumberFormat="1" applyFont="1" applyBorder="1" applyAlignment="1">
      <alignment horizontal="center" vertical="center" textRotation="90"/>
    </xf>
    <xf numFmtId="0" fontId="11" fillId="0" borderId="38" xfId="0" applyFont="1" applyBorder="1" applyAlignment="1">
      <alignment horizontal="center" vertical="center" wrapText="1"/>
    </xf>
    <xf numFmtId="0" fontId="11" fillId="0" borderId="61" xfId="0" applyNumberFormat="1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0" fontId="11" fillId="0" borderId="79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top"/>
    </xf>
    <xf numFmtId="0" fontId="4" fillId="0" borderId="116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105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textRotation="90" wrapText="1"/>
    </xf>
    <xf numFmtId="49" fontId="4" fillId="0" borderId="28" xfId="0" applyNumberFormat="1" applyFont="1" applyBorder="1" applyAlignment="1">
      <alignment horizontal="center" vertical="center" textRotation="90" wrapText="1"/>
    </xf>
    <xf numFmtId="49" fontId="4" fillId="0" borderId="119" xfId="0" applyNumberFormat="1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/>
    </xf>
    <xf numFmtId="0" fontId="4" fillId="0" borderId="9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8" fillId="0" borderId="106" xfId="0" applyNumberFormat="1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 vertical="center"/>
    </xf>
    <xf numFmtId="0" fontId="17" fillId="0" borderId="12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29" fillId="0" borderId="42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4" fillId="0" borderId="9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122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123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/>
    </xf>
    <xf numFmtId="0" fontId="19" fillId="0" borderId="103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25" xfId="0" applyFont="1" applyFill="1" applyBorder="1" applyAlignment="1">
      <alignment/>
    </xf>
    <xf numFmtId="0" fontId="9" fillId="0" borderId="121" xfId="0" applyNumberFormat="1" applyFont="1" applyFill="1" applyBorder="1" applyAlignment="1">
      <alignment horizontal="center" vertical="center" wrapText="1"/>
    </xf>
    <xf numFmtId="0" fontId="9" fillId="0" borderId="91" xfId="0" applyNumberFormat="1" applyFont="1" applyFill="1" applyBorder="1" applyAlignment="1">
      <alignment horizontal="center" vertical="center" wrapText="1"/>
    </xf>
    <xf numFmtId="0" fontId="9" fillId="0" borderId="92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wrapText="1"/>
    </xf>
    <xf numFmtId="0" fontId="19" fillId="0" borderId="125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3343275</xdr:colOff>
      <xdr:row>3</xdr:row>
      <xdr:rowOff>352425</xdr:rowOff>
    </xdr:from>
    <xdr:to>
      <xdr:col>19</xdr:col>
      <xdr:colOff>1819275</xdr:colOff>
      <xdr:row>6</xdr:row>
      <xdr:rowOff>342900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219200"/>
          <a:ext cx="24384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3343275</xdr:colOff>
      <xdr:row>3</xdr:row>
      <xdr:rowOff>352425</xdr:rowOff>
    </xdr:from>
    <xdr:to>
      <xdr:col>19</xdr:col>
      <xdr:colOff>1819275</xdr:colOff>
      <xdr:row>6</xdr:row>
      <xdr:rowOff>342900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219200"/>
          <a:ext cx="24384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66"/>
  <sheetViews>
    <sheetView zoomScale="23" zoomScaleNormal="23" zoomScaleSheetLayoutView="30" zoomScalePageLayoutView="25" workbookViewId="0" topLeftCell="A2">
      <selection activeCell="AX17" sqref="AX17:BE17"/>
    </sheetView>
  </sheetViews>
  <sheetFormatPr defaultColWidth="10.25390625" defaultRowHeight="12.75"/>
  <cols>
    <col min="1" max="1" width="45.75390625" style="1" customWidth="1"/>
    <col min="2" max="2" width="6.25390625" style="1" customWidth="1"/>
    <col min="3" max="19" width="6.25390625" style="1" hidden="1" customWidth="1"/>
    <col min="20" max="20" width="42.25390625" style="1" customWidth="1"/>
    <col min="21" max="21" width="42.25390625" style="2" customWidth="1"/>
    <col min="22" max="22" width="41.5039062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14.75390625" style="5" customWidth="1"/>
    <col min="28" max="28" width="14.50390625" style="5" customWidth="1"/>
    <col min="29" max="29" width="10.25390625" style="5" customWidth="1"/>
    <col min="30" max="30" width="15.50390625" style="6" customWidth="1"/>
    <col min="31" max="32" width="12.75390625" style="6" customWidth="1"/>
    <col min="33" max="33" width="14.25390625" style="6" customWidth="1"/>
    <col min="34" max="34" width="9.50390625" style="6" customWidth="1"/>
    <col min="35" max="36" width="10.75390625" style="6" customWidth="1"/>
    <col min="37" max="37" width="20.50390625" style="6" customWidth="1"/>
    <col min="38" max="38" width="11.75390625" style="6" customWidth="1"/>
    <col min="39" max="39" width="18.50390625" style="6" customWidth="1"/>
    <col min="40" max="40" width="15.75390625" style="6" customWidth="1"/>
    <col min="41" max="41" width="12.75390625" style="6" customWidth="1"/>
    <col min="42" max="57" width="10.75390625" style="1" customWidth="1"/>
    <col min="58" max="16384" width="10.25390625" style="1" customWidth="1"/>
  </cols>
  <sheetData>
    <row r="2" spans="2:53" ht="39.75">
      <c r="B2" s="470" t="s">
        <v>30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</row>
    <row r="3" ht="15.75" customHeight="1"/>
    <row r="4" spans="2:53" ht="56.25" customHeight="1">
      <c r="B4" s="471" t="s">
        <v>0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</row>
    <row r="5" spans="2:53" ht="56.25" customHeight="1">
      <c r="B5" s="239" t="s">
        <v>87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</row>
    <row r="6" spans="2:53" ht="42.75" customHeight="1">
      <c r="B6" s="240" t="s">
        <v>103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</row>
    <row r="7" spans="1:57" ht="50.25" customHeight="1">
      <c r="A7" s="113"/>
      <c r="B7" s="241" t="s">
        <v>104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395"/>
      <c r="BC7" s="395"/>
      <c r="BD7" s="395"/>
      <c r="BE7" s="395"/>
    </row>
    <row r="8" spans="1:57" ht="70.5" customHeight="1" thickBot="1">
      <c r="A8" s="445" t="s">
        <v>28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115" t="s">
        <v>89</v>
      </c>
      <c r="W8" s="396" t="s">
        <v>46</v>
      </c>
      <c r="X8" s="396"/>
      <c r="Y8" s="396"/>
      <c r="Z8" s="396"/>
      <c r="AA8" s="396"/>
      <c r="AB8" s="242" t="s">
        <v>88</v>
      </c>
      <c r="AC8" s="242"/>
      <c r="AD8" s="242"/>
      <c r="AE8" s="242"/>
      <c r="AF8" s="200" t="s">
        <v>90</v>
      </c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387" t="s">
        <v>31</v>
      </c>
      <c r="AW8" s="388"/>
      <c r="AX8" s="388"/>
      <c r="AY8" s="388"/>
      <c r="AZ8" s="388"/>
      <c r="BA8" s="82"/>
      <c r="BB8" s="397"/>
      <c r="BC8" s="397"/>
      <c r="BD8" s="397"/>
      <c r="BE8" s="397"/>
    </row>
    <row r="9" spans="1:58" ht="42" customHeight="1" thickBot="1">
      <c r="A9" s="446" t="s">
        <v>43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7"/>
      <c r="W9" s="77"/>
      <c r="X9" s="79"/>
      <c r="Y9" s="79"/>
      <c r="Z9" s="79"/>
      <c r="AA9" s="79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8"/>
      <c r="AO9" s="428"/>
      <c r="AP9" s="428"/>
      <c r="AQ9" s="428"/>
      <c r="AR9" s="428"/>
      <c r="AS9" s="428"/>
      <c r="AT9" s="428"/>
      <c r="AU9" s="428"/>
      <c r="AV9" s="388"/>
      <c r="AW9" s="388"/>
      <c r="AX9" s="388"/>
      <c r="AY9" s="388"/>
      <c r="AZ9" s="388"/>
      <c r="BA9" s="372" t="s">
        <v>100</v>
      </c>
      <c r="BB9" s="372"/>
      <c r="BC9" s="372"/>
      <c r="BD9" s="372"/>
      <c r="BE9" s="372"/>
      <c r="BF9" s="372"/>
    </row>
    <row r="10" spans="1:57" ht="42" customHeight="1" thickBot="1">
      <c r="A10" s="448" t="s">
        <v>44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243" t="s">
        <v>91</v>
      </c>
      <c r="W10" s="243"/>
      <c r="X10" s="243"/>
      <c r="Y10" s="244" t="s">
        <v>92</v>
      </c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81"/>
      <c r="AW10" s="82"/>
      <c r="AX10" s="82"/>
      <c r="AY10" s="82"/>
      <c r="AZ10" s="82"/>
      <c r="BA10" s="82"/>
      <c r="BB10" s="78"/>
      <c r="BC10" s="78"/>
      <c r="BD10" s="78"/>
      <c r="BE10" s="78"/>
    </row>
    <row r="11" spans="1:57" ht="30.75" customHeight="1" thickBo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201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426" t="s">
        <v>33</v>
      </c>
      <c r="AW11" s="427"/>
      <c r="AX11" s="427"/>
      <c r="AY11" s="427"/>
      <c r="AZ11" s="427"/>
      <c r="BA11" s="425" t="s">
        <v>77</v>
      </c>
      <c r="BB11" s="425"/>
      <c r="BC11" s="425"/>
      <c r="BD11" s="425"/>
      <c r="BE11" s="425"/>
    </row>
    <row r="12" spans="1:53" s="76" customFormat="1" ht="48.75" customHeight="1" thickBot="1">
      <c r="A12" s="424" t="s">
        <v>45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233" t="s">
        <v>93</v>
      </c>
      <c r="W12" s="233"/>
      <c r="X12" s="233"/>
      <c r="Y12" s="233"/>
      <c r="Z12" s="233"/>
      <c r="AA12" s="233"/>
      <c r="AB12" s="269" t="s">
        <v>94</v>
      </c>
      <c r="AC12" s="269"/>
      <c r="AD12" s="269"/>
      <c r="AE12" s="269"/>
      <c r="AF12" s="269"/>
      <c r="AG12" s="269"/>
      <c r="AH12" s="269"/>
      <c r="AI12" s="269"/>
      <c r="AJ12" s="269"/>
      <c r="AK12" s="269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427"/>
      <c r="AW12" s="427"/>
      <c r="AX12" s="427"/>
      <c r="AY12" s="427"/>
      <c r="AZ12" s="427"/>
      <c r="BA12" s="87"/>
    </row>
    <row r="13" spans="1:57" ht="48" customHeight="1">
      <c r="A13" s="458" t="s">
        <v>112</v>
      </c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80"/>
      <c r="AV13" s="128" t="s">
        <v>32</v>
      </c>
      <c r="AW13" s="128"/>
      <c r="AX13" s="128"/>
      <c r="AY13" s="438" t="s">
        <v>59</v>
      </c>
      <c r="AZ13" s="438"/>
      <c r="BA13" s="438"/>
      <c r="BB13" s="438"/>
      <c r="BC13" s="438"/>
      <c r="BD13" s="438"/>
      <c r="BE13" s="438"/>
    </row>
    <row r="14" spans="2:57" ht="63" customHeight="1" thickBot="1">
      <c r="B14" s="459" t="s">
        <v>41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60"/>
      <c r="BC14" s="460"/>
      <c r="BD14" s="460"/>
      <c r="BE14" s="460"/>
    </row>
    <row r="15" spans="2:57" s="8" customFormat="1" ht="112.5" customHeight="1" thickBot="1">
      <c r="B15" s="363" t="s">
        <v>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389" t="s">
        <v>82</v>
      </c>
      <c r="U15" s="389"/>
      <c r="V15" s="390"/>
      <c r="W15" s="449" t="s">
        <v>67</v>
      </c>
      <c r="X15" s="450"/>
      <c r="Y15" s="450"/>
      <c r="Z15" s="450"/>
      <c r="AA15" s="450"/>
      <c r="AB15" s="450"/>
      <c r="AC15" s="450"/>
      <c r="AD15" s="451"/>
      <c r="AE15" s="398" t="s">
        <v>2</v>
      </c>
      <c r="AF15" s="399"/>
      <c r="AG15" s="404" t="s">
        <v>3</v>
      </c>
      <c r="AH15" s="405"/>
      <c r="AI15" s="405"/>
      <c r="AJ15" s="405"/>
      <c r="AK15" s="405"/>
      <c r="AL15" s="405"/>
      <c r="AM15" s="405"/>
      <c r="AN15" s="406"/>
      <c r="AO15" s="413" t="s">
        <v>4</v>
      </c>
      <c r="AP15" s="381" t="s">
        <v>5</v>
      </c>
      <c r="AQ15" s="382"/>
      <c r="AR15" s="382"/>
      <c r="AS15" s="382"/>
      <c r="AT15" s="382"/>
      <c r="AU15" s="382"/>
      <c r="AV15" s="382"/>
      <c r="AW15" s="382"/>
      <c r="AX15" s="410" t="s">
        <v>102</v>
      </c>
      <c r="AY15" s="411"/>
      <c r="AZ15" s="411"/>
      <c r="BA15" s="411"/>
      <c r="BB15" s="411"/>
      <c r="BC15" s="411"/>
      <c r="BD15" s="411"/>
      <c r="BE15" s="412"/>
    </row>
    <row r="16" spans="2:57" s="8" customFormat="1" ht="48" customHeight="1" thickBot="1" thickTop="1">
      <c r="B16" s="36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391"/>
      <c r="U16" s="391"/>
      <c r="V16" s="392"/>
      <c r="W16" s="452"/>
      <c r="X16" s="453"/>
      <c r="Y16" s="453"/>
      <c r="Z16" s="453"/>
      <c r="AA16" s="453"/>
      <c r="AB16" s="453"/>
      <c r="AC16" s="453"/>
      <c r="AD16" s="454"/>
      <c r="AE16" s="400"/>
      <c r="AF16" s="401"/>
      <c r="AG16" s="400"/>
      <c r="AH16" s="288"/>
      <c r="AI16" s="288"/>
      <c r="AJ16" s="288"/>
      <c r="AK16" s="288"/>
      <c r="AL16" s="288"/>
      <c r="AM16" s="288"/>
      <c r="AN16" s="407"/>
      <c r="AO16" s="414"/>
      <c r="AP16" s="383"/>
      <c r="AQ16" s="384"/>
      <c r="AR16" s="384"/>
      <c r="AS16" s="384"/>
      <c r="AT16" s="384"/>
      <c r="AU16" s="384"/>
      <c r="AV16" s="384"/>
      <c r="AW16" s="384"/>
      <c r="AX16" s="369" t="s">
        <v>80</v>
      </c>
      <c r="AY16" s="370"/>
      <c r="AZ16" s="370"/>
      <c r="BA16" s="370"/>
      <c r="BB16" s="370"/>
      <c r="BC16" s="370"/>
      <c r="BD16" s="370"/>
      <c r="BE16" s="371"/>
    </row>
    <row r="17" spans="2:57" s="8" customFormat="1" ht="77.25" customHeight="1" thickBot="1" thickTop="1">
      <c r="B17" s="36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391"/>
      <c r="U17" s="391"/>
      <c r="V17" s="392"/>
      <c r="W17" s="452"/>
      <c r="X17" s="453"/>
      <c r="Y17" s="453"/>
      <c r="Z17" s="453"/>
      <c r="AA17" s="453"/>
      <c r="AB17" s="453"/>
      <c r="AC17" s="453"/>
      <c r="AD17" s="454"/>
      <c r="AE17" s="402"/>
      <c r="AF17" s="403"/>
      <c r="AG17" s="402"/>
      <c r="AH17" s="408"/>
      <c r="AI17" s="408"/>
      <c r="AJ17" s="408"/>
      <c r="AK17" s="408"/>
      <c r="AL17" s="408"/>
      <c r="AM17" s="408"/>
      <c r="AN17" s="409"/>
      <c r="AO17" s="414"/>
      <c r="AP17" s="385"/>
      <c r="AQ17" s="386"/>
      <c r="AR17" s="386"/>
      <c r="AS17" s="386"/>
      <c r="AT17" s="386"/>
      <c r="AU17" s="386"/>
      <c r="AV17" s="386"/>
      <c r="AW17" s="386"/>
      <c r="AX17" s="494" t="s">
        <v>115</v>
      </c>
      <c r="AY17" s="495"/>
      <c r="AZ17" s="495"/>
      <c r="BA17" s="495"/>
      <c r="BB17" s="495"/>
      <c r="BC17" s="495"/>
      <c r="BD17" s="495"/>
      <c r="BE17" s="496"/>
    </row>
    <row r="18" spans="2:57" s="8" customFormat="1" ht="30" customHeight="1" thickTop="1">
      <c r="B18" s="36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391"/>
      <c r="U18" s="391"/>
      <c r="V18" s="392"/>
      <c r="W18" s="452"/>
      <c r="X18" s="453"/>
      <c r="Y18" s="453"/>
      <c r="Z18" s="453"/>
      <c r="AA18" s="453"/>
      <c r="AB18" s="453"/>
      <c r="AC18" s="453"/>
      <c r="AD18" s="454"/>
      <c r="AE18" s="417" t="s">
        <v>6</v>
      </c>
      <c r="AF18" s="345" t="s">
        <v>7</v>
      </c>
      <c r="AG18" s="348" t="s">
        <v>8</v>
      </c>
      <c r="AH18" s="376" t="s">
        <v>9</v>
      </c>
      <c r="AI18" s="377"/>
      <c r="AJ18" s="377"/>
      <c r="AK18" s="377"/>
      <c r="AL18" s="377"/>
      <c r="AM18" s="377"/>
      <c r="AN18" s="378"/>
      <c r="AO18" s="414"/>
      <c r="AP18" s="330" t="s">
        <v>10</v>
      </c>
      <c r="AQ18" s="366" t="s">
        <v>11</v>
      </c>
      <c r="AR18" s="366" t="s">
        <v>12</v>
      </c>
      <c r="AS18" s="339" t="s">
        <v>13</v>
      </c>
      <c r="AT18" s="339" t="s">
        <v>14</v>
      </c>
      <c r="AU18" s="366" t="s">
        <v>15</v>
      </c>
      <c r="AV18" s="366" t="s">
        <v>16</v>
      </c>
      <c r="AW18" s="435" t="s">
        <v>17</v>
      </c>
      <c r="AX18" s="429" t="s">
        <v>85</v>
      </c>
      <c r="AY18" s="430"/>
      <c r="AZ18" s="430"/>
      <c r="BA18" s="431"/>
      <c r="BB18" s="464" t="s">
        <v>86</v>
      </c>
      <c r="BC18" s="465"/>
      <c r="BD18" s="465"/>
      <c r="BE18" s="466"/>
    </row>
    <row r="19" spans="2:57" s="10" customFormat="1" ht="30" customHeight="1">
      <c r="B19" s="36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391"/>
      <c r="U19" s="391"/>
      <c r="V19" s="392"/>
      <c r="W19" s="452"/>
      <c r="X19" s="453"/>
      <c r="Y19" s="453"/>
      <c r="Z19" s="453"/>
      <c r="AA19" s="453"/>
      <c r="AB19" s="453"/>
      <c r="AC19" s="453"/>
      <c r="AD19" s="454"/>
      <c r="AE19" s="418"/>
      <c r="AF19" s="346"/>
      <c r="AG19" s="349"/>
      <c r="AH19" s="416" t="s">
        <v>18</v>
      </c>
      <c r="AI19" s="416"/>
      <c r="AJ19" s="351" t="s">
        <v>36</v>
      </c>
      <c r="AK19" s="352"/>
      <c r="AL19" s="351" t="s">
        <v>37</v>
      </c>
      <c r="AM19" s="352"/>
      <c r="AN19" s="379" t="s">
        <v>29</v>
      </c>
      <c r="AO19" s="414"/>
      <c r="AP19" s="331"/>
      <c r="AQ19" s="367"/>
      <c r="AR19" s="367"/>
      <c r="AS19" s="340"/>
      <c r="AT19" s="340"/>
      <c r="AU19" s="367"/>
      <c r="AV19" s="367"/>
      <c r="AW19" s="436"/>
      <c r="AX19" s="461" t="s">
        <v>58</v>
      </c>
      <c r="AY19" s="462"/>
      <c r="AZ19" s="462"/>
      <c r="BA19" s="463"/>
      <c r="BB19" s="467" t="s">
        <v>57</v>
      </c>
      <c r="BC19" s="468"/>
      <c r="BD19" s="468"/>
      <c r="BE19" s="469"/>
    </row>
    <row r="20" spans="2:57" s="10" customFormat="1" ht="45" customHeight="1">
      <c r="B20" s="36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91"/>
      <c r="U20" s="391"/>
      <c r="V20" s="392"/>
      <c r="W20" s="452"/>
      <c r="X20" s="453"/>
      <c r="Y20" s="453"/>
      <c r="Z20" s="453"/>
      <c r="AA20" s="453"/>
      <c r="AB20" s="453"/>
      <c r="AC20" s="453"/>
      <c r="AD20" s="454"/>
      <c r="AE20" s="418"/>
      <c r="AF20" s="346"/>
      <c r="AG20" s="349"/>
      <c r="AH20" s="416"/>
      <c r="AI20" s="416"/>
      <c r="AJ20" s="353"/>
      <c r="AK20" s="354"/>
      <c r="AL20" s="353"/>
      <c r="AM20" s="354"/>
      <c r="AN20" s="379"/>
      <c r="AO20" s="414"/>
      <c r="AP20" s="331"/>
      <c r="AQ20" s="367"/>
      <c r="AR20" s="367"/>
      <c r="AS20" s="340"/>
      <c r="AT20" s="340"/>
      <c r="AU20" s="367"/>
      <c r="AV20" s="367"/>
      <c r="AW20" s="436"/>
      <c r="AX20" s="374" t="s">
        <v>8</v>
      </c>
      <c r="AY20" s="433" t="s">
        <v>19</v>
      </c>
      <c r="AZ20" s="434"/>
      <c r="BA20" s="434"/>
      <c r="BB20" s="374" t="s">
        <v>8</v>
      </c>
      <c r="BC20" s="433" t="s">
        <v>19</v>
      </c>
      <c r="BD20" s="434"/>
      <c r="BE20" s="439"/>
    </row>
    <row r="21" spans="2:57" s="10" customFormat="1" ht="192.75" customHeight="1" thickBot="1">
      <c r="B21" s="36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93"/>
      <c r="U21" s="393"/>
      <c r="V21" s="394"/>
      <c r="W21" s="455"/>
      <c r="X21" s="456"/>
      <c r="Y21" s="456"/>
      <c r="Z21" s="456"/>
      <c r="AA21" s="456"/>
      <c r="AB21" s="456"/>
      <c r="AC21" s="456"/>
      <c r="AD21" s="457"/>
      <c r="AE21" s="419"/>
      <c r="AF21" s="347"/>
      <c r="AG21" s="350"/>
      <c r="AH21" s="86" t="s">
        <v>34</v>
      </c>
      <c r="AI21" s="85" t="s">
        <v>35</v>
      </c>
      <c r="AJ21" s="86" t="s">
        <v>34</v>
      </c>
      <c r="AK21" s="85" t="s">
        <v>35</v>
      </c>
      <c r="AL21" s="86" t="s">
        <v>34</v>
      </c>
      <c r="AM21" s="85" t="s">
        <v>35</v>
      </c>
      <c r="AN21" s="380"/>
      <c r="AO21" s="415"/>
      <c r="AP21" s="332"/>
      <c r="AQ21" s="368"/>
      <c r="AR21" s="368"/>
      <c r="AS21" s="341"/>
      <c r="AT21" s="341"/>
      <c r="AU21" s="368"/>
      <c r="AV21" s="368"/>
      <c r="AW21" s="437"/>
      <c r="AX21" s="375"/>
      <c r="AY21" s="12" t="s">
        <v>18</v>
      </c>
      <c r="AZ21" s="12" t="s">
        <v>20</v>
      </c>
      <c r="BA21" s="13" t="s">
        <v>81</v>
      </c>
      <c r="BB21" s="432"/>
      <c r="BC21" s="83" t="s">
        <v>18</v>
      </c>
      <c r="BD21" s="83" t="s">
        <v>20</v>
      </c>
      <c r="BE21" s="89" t="s">
        <v>81</v>
      </c>
    </row>
    <row r="22" spans="2:57" s="20" customFormat="1" ht="42.75" customHeight="1" thickBot="1" thickTop="1">
      <c r="B22" s="90">
        <v>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358">
        <v>2</v>
      </c>
      <c r="U22" s="358"/>
      <c r="V22" s="359"/>
      <c r="W22" s="355">
        <v>3</v>
      </c>
      <c r="X22" s="356"/>
      <c r="Y22" s="356"/>
      <c r="Z22" s="356"/>
      <c r="AA22" s="356"/>
      <c r="AB22" s="356"/>
      <c r="AC22" s="356"/>
      <c r="AD22" s="357"/>
      <c r="AE22" s="15">
        <v>4</v>
      </c>
      <c r="AF22" s="16">
        <v>5</v>
      </c>
      <c r="AG22" s="17">
        <v>6</v>
      </c>
      <c r="AH22" s="17"/>
      <c r="AI22" s="18">
        <v>7</v>
      </c>
      <c r="AJ22" s="18"/>
      <c r="AK22" s="18">
        <v>8</v>
      </c>
      <c r="AL22" s="18"/>
      <c r="AM22" s="18"/>
      <c r="AN22" s="18">
        <v>9</v>
      </c>
      <c r="AO22" s="16">
        <v>10</v>
      </c>
      <c r="AP22" s="18">
        <v>11</v>
      </c>
      <c r="AQ22" s="18">
        <v>12</v>
      </c>
      <c r="AR22" s="18">
        <v>13</v>
      </c>
      <c r="AS22" s="18">
        <v>14</v>
      </c>
      <c r="AT22" s="18">
        <v>15</v>
      </c>
      <c r="AU22" s="18">
        <v>16</v>
      </c>
      <c r="AV22" s="19">
        <v>17</v>
      </c>
      <c r="AW22" s="19">
        <v>18</v>
      </c>
      <c r="AX22" s="104">
        <v>19</v>
      </c>
      <c r="AY22" s="105">
        <v>20</v>
      </c>
      <c r="AZ22" s="105">
        <v>21</v>
      </c>
      <c r="BA22" s="106"/>
      <c r="BB22" s="107">
        <v>23</v>
      </c>
      <c r="BC22" s="108">
        <v>24</v>
      </c>
      <c r="BD22" s="108">
        <v>25</v>
      </c>
      <c r="BE22" s="109"/>
    </row>
    <row r="23" spans="2:57" s="20" customFormat="1" ht="48" customHeight="1" thickBot="1">
      <c r="B23" s="360" t="s">
        <v>38</v>
      </c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2"/>
    </row>
    <row r="24" spans="2:57" s="129" customFormat="1" ht="51" customHeight="1" thickBot="1">
      <c r="B24" s="284" t="s">
        <v>62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6"/>
    </row>
    <row r="25" spans="2:57" s="23" customFormat="1" ht="75" customHeight="1">
      <c r="B25" s="151">
        <v>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342" t="s">
        <v>78</v>
      </c>
      <c r="U25" s="343"/>
      <c r="V25" s="344"/>
      <c r="W25" s="325" t="s">
        <v>105</v>
      </c>
      <c r="X25" s="326"/>
      <c r="Y25" s="326"/>
      <c r="Z25" s="326"/>
      <c r="AA25" s="326"/>
      <c r="AB25" s="326"/>
      <c r="AC25" s="326"/>
      <c r="AD25" s="327"/>
      <c r="AE25" s="220">
        <v>2</v>
      </c>
      <c r="AF25" s="172">
        <f>AE25*30</f>
        <v>60</v>
      </c>
      <c r="AG25" s="173">
        <f>SUM(AH25+AJ25+AL25)</f>
        <v>26</v>
      </c>
      <c r="AH25" s="27">
        <v>13</v>
      </c>
      <c r="AI25" s="27"/>
      <c r="AJ25" s="134">
        <v>13</v>
      </c>
      <c r="AK25" s="28"/>
      <c r="AL25" s="28"/>
      <c r="AM25" s="28"/>
      <c r="AN25" s="219">
        <f>IF(AI25+AK25+AM25=0,"",AH25-AI25+AJ25-AK25+AL25-AM25)</f>
      </c>
      <c r="AO25" s="28">
        <f>AF25-AG25</f>
        <v>34</v>
      </c>
      <c r="AP25" s="135"/>
      <c r="AQ25" s="136">
        <v>1</v>
      </c>
      <c r="AR25" s="136">
        <v>1</v>
      </c>
      <c r="AS25" s="137"/>
      <c r="AT25" s="135"/>
      <c r="AU25" s="93"/>
      <c r="AV25" s="93"/>
      <c r="AW25" s="94"/>
      <c r="AX25" s="29">
        <f>SUM(AY25:BA25)</f>
        <v>2</v>
      </c>
      <c r="AY25" s="29">
        <v>1</v>
      </c>
      <c r="AZ25" s="29">
        <v>1</v>
      </c>
      <c r="BA25" s="40"/>
      <c r="BB25" s="138"/>
      <c r="BC25" s="21"/>
      <c r="BD25" s="139"/>
      <c r="BE25" s="22"/>
    </row>
    <row r="26" spans="2:57" s="23" customFormat="1" ht="79.5" customHeight="1" thickBot="1">
      <c r="B26" s="152">
        <v>2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297" t="s">
        <v>79</v>
      </c>
      <c r="U26" s="298"/>
      <c r="V26" s="299"/>
      <c r="W26" s="270" t="s">
        <v>105</v>
      </c>
      <c r="X26" s="271"/>
      <c r="Y26" s="271"/>
      <c r="Z26" s="271"/>
      <c r="AA26" s="271"/>
      <c r="AB26" s="271"/>
      <c r="AC26" s="271"/>
      <c r="AD26" s="272"/>
      <c r="AE26" s="221">
        <v>4</v>
      </c>
      <c r="AF26" s="174">
        <f>AE26*30</f>
        <v>120</v>
      </c>
      <c r="AG26" s="175">
        <f>SUM(AH26+AJ26+AL26)</f>
        <v>54</v>
      </c>
      <c r="AH26" s="33">
        <v>18</v>
      </c>
      <c r="AI26" s="33"/>
      <c r="AJ26" s="33">
        <v>36</v>
      </c>
      <c r="AK26" s="34"/>
      <c r="AL26" s="34"/>
      <c r="AM26" s="34"/>
      <c r="AN26" s="219">
        <f>IF(AI26+AK26+AM26=0,"",AH26-AI26+AJ26-AK26+AL26-AM26)</f>
      </c>
      <c r="AO26" s="34">
        <f>AF26-AG26</f>
        <v>66</v>
      </c>
      <c r="AP26" s="141">
        <v>2</v>
      </c>
      <c r="AQ26" s="142"/>
      <c r="AR26" s="142"/>
      <c r="AS26" s="143"/>
      <c r="AT26" s="141"/>
      <c r="AU26" s="46"/>
      <c r="AV26" s="46"/>
      <c r="AW26" s="47">
        <v>2</v>
      </c>
      <c r="AX26" s="35"/>
      <c r="AY26" s="46"/>
      <c r="AZ26" s="46"/>
      <c r="BA26" s="48"/>
      <c r="BB26" s="144">
        <f>SUM(BC26:BE26)</f>
        <v>3</v>
      </c>
      <c r="BC26" s="145">
        <v>1</v>
      </c>
      <c r="BD26" s="145">
        <v>2</v>
      </c>
      <c r="BE26" s="146"/>
    </row>
    <row r="27" spans="2:57" s="23" customFormat="1" ht="49.5" customHeight="1" thickBot="1">
      <c r="B27" s="245" t="s">
        <v>61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7"/>
      <c r="AE27" s="222">
        <f aca="true" t="shared" si="0" ref="AE27:AO27">SUM(AE25:AE26)</f>
        <v>6</v>
      </c>
      <c r="AF27" s="222">
        <f t="shared" si="0"/>
        <v>180</v>
      </c>
      <c r="AG27" s="222">
        <f t="shared" si="0"/>
        <v>80</v>
      </c>
      <c r="AH27" s="222">
        <f t="shared" si="0"/>
        <v>31</v>
      </c>
      <c r="AI27" s="222">
        <f t="shared" si="0"/>
        <v>0</v>
      </c>
      <c r="AJ27" s="222">
        <f t="shared" si="0"/>
        <v>49</v>
      </c>
      <c r="AK27" s="222">
        <f t="shared" si="0"/>
        <v>0</v>
      </c>
      <c r="AL27" s="222">
        <f t="shared" si="0"/>
        <v>0</v>
      </c>
      <c r="AM27" s="222">
        <f t="shared" si="0"/>
        <v>0</v>
      </c>
      <c r="AN27" s="222">
        <f t="shared" si="0"/>
        <v>0</v>
      </c>
      <c r="AO27" s="222">
        <f t="shared" si="0"/>
        <v>100</v>
      </c>
      <c r="AP27" s="223">
        <f>COUNTA(AP25:AP26)</f>
        <v>1</v>
      </c>
      <c r="AQ27" s="223">
        <f aca="true" t="shared" si="1" ref="AQ27:AW27">COUNTA(AQ25:AQ26)</f>
        <v>1</v>
      </c>
      <c r="AR27" s="223">
        <f t="shared" si="1"/>
        <v>1</v>
      </c>
      <c r="AS27" s="223">
        <f t="shared" si="1"/>
        <v>0</v>
      </c>
      <c r="AT27" s="223">
        <f t="shared" si="1"/>
        <v>0</v>
      </c>
      <c r="AU27" s="223">
        <f t="shared" si="1"/>
        <v>0</v>
      </c>
      <c r="AV27" s="223">
        <f t="shared" si="1"/>
        <v>0</v>
      </c>
      <c r="AW27" s="222">
        <f t="shared" si="1"/>
        <v>1</v>
      </c>
      <c r="AX27" s="223">
        <f aca="true" t="shared" si="2" ref="AX27:BE27">SUM(AX25:AX26)</f>
        <v>2</v>
      </c>
      <c r="AY27" s="224">
        <f t="shared" si="2"/>
        <v>1</v>
      </c>
      <c r="AZ27" s="225">
        <f t="shared" si="2"/>
        <v>1</v>
      </c>
      <c r="BA27" s="226">
        <f t="shared" si="2"/>
        <v>0</v>
      </c>
      <c r="BB27" s="223">
        <f t="shared" si="2"/>
        <v>3</v>
      </c>
      <c r="BC27" s="224">
        <f t="shared" si="2"/>
        <v>1</v>
      </c>
      <c r="BD27" s="224">
        <f t="shared" si="2"/>
        <v>2</v>
      </c>
      <c r="BE27" s="224">
        <f t="shared" si="2"/>
        <v>0</v>
      </c>
    </row>
    <row r="28" spans="2:57" s="129" customFormat="1" ht="45.75" customHeight="1" thickBot="1">
      <c r="B28" s="284" t="s">
        <v>63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6"/>
    </row>
    <row r="29" spans="2:57" s="23" customFormat="1" ht="79.5" customHeight="1">
      <c r="B29" s="151">
        <v>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82" t="s">
        <v>83</v>
      </c>
      <c r="U29" s="282"/>
      <c r="V29" s="283"/>
      <c r="W29" s="273" t="s">
        <v>109</v>
      </c>
      <c r="X29" s="274"/>
      <c r="Y29" s="274"/>
      <c r="Z29" s="274"/>
      <c r="AA29" s="274"/>
      <c r="AB29" s="274"/>
      <c r="AC29" s="274"/>
      <c r="AD29" s="275"/>
      <c r="AE29" s="220">
        <v>3</v>
      </c>
      <c r="AF29" s="172">
        <f>AE29*30</f>
        <v>90</v>
      </c>
      <c r="AG29" s="173">
        <f>SUM(AH29+AJ29+AL29)</f>
        <v>40</v>
      </c>
      <c r="AH29" s="27"/>
      <c r="AI29" s="27"/>
      <c r="AJ29" s="134">
        <v>40</v>
      </c>
      <c r="AK29" s="28"/>
      <c r="AL29" s="28"/>
      <c r="AM29" s="28"/>
      <c r="AN29" s="219">
        <f>IF(AI29+AK29+AM29=0,"",AH29-AI29+AJ29-AK29+AL29-AM29)</f>
      </c>
      <c r="AO29" s="28">
        <f>AF29-AG29</f>
        <v>50</v>
      </c>
      <c r="AP29" s="135"/>
      <c r="AQ29" s="136">
        <v>1</v>
      </c>
      <c r="AR29" s="136"/>
      <c r="AS29" s="137"/>
      <c r="AT29" s="135"/>
      <c r="AU29" s="93"/>
      <c r="AV29" s="93"/>
      <c r="AW29" s="94">
        <v>1</v>
      </c>
      <c r="AX29" s="29">
        <f>SUM(AY29:BA29)</f>
        <v>3</v>
      </c>
      <c r="AY29" s="29"/>
      <c r="AZ29" s="29">
        <v>3</v>
      </c>
      <c r="BA29" s="40"/>
      <c r="BB29" s="138"/>
      <c r="BC29" s="21"/>
      <c r="BD29" s="139"/>
      <c r="BE29" s="22"/>
    </row>
    <row r="30" spans="2:57" s="23" customFormat="1" ht="79.5" customHeight="1" thickBot="1">
      <c r="B30" s="153">
        <v>4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254" t="s">
        <v>84</v>
      </c>
      <c r="U30" s="255"/>
      <c r="V30" s="256"/>
      <c r="W30" s="251" t="s">
        <v>109</v>
      </c>
      <c r="X30" s="252"/>
      <c r="Y30" s="252"/>
      <c r="Z30" s="252"/>
      <c r="AA30" s="252"/>
      <c r="AB30" s="252"/>
      <c r="AC30" s="252"/>
      <c r="AD30" s="253"/>
      <c r="AE30" s="221">
        <v>3</v>
      </c>
      <c r="AF30" s="174">
        <f>AE30*30</f>
        <v>90</v>
      </c>
      <c r="AG30" s="175">
        <f>SUM(AH30+AJ30+AL30)</f>
        <v>36</v>
      </c>
      <c r="AH30" s="33"/>
      <c r="AI30" s="33"/>
      <c r="AJ30" s="33">
        <v>36</v>
      </c>
      <c r="AK30" s="34"/>
      <c r="AL30" s="34"/>
      <c r="AM30" s="34"/>
      <c r="AN30" s="219">
        <f>IF(AI30+AK30+AM30=0,"",AH30-AI30+AJ30-AK30+AL30-AM30)</f>
      </c>
      <c r="AO30" s="34">
        <f>AF30-AG30</f>
        <v>54</v>
      </c>
      <c r="AP30" s="141">
        <v>2</v>
      </c>
      <c r="AQ30" s="142"/>
      <c r="AR30" s="142">
        <v>2</v>
      </c>
      <c r="AS30" s="143"/>
      <c r="AT30" s="141"/>
      <c r="AU30" s="46"/>
      <c r="AV30" s="46"/>
      <c r="AW30" s="47"/>
      <c r="AX30" s="35"/>
      <c r="AY30" s="46"/>
      <c r="AZ30" s="46"/>
      <c r="BA30" s="48"/>
      <c r="BB30" s="144">
        <v>2</v>
      </c>
      <c r="BC30" s="145"/>
      <c r="BD30" s="145">
        <v>2</v>
      </c>
      <c r="BE30" s="146"/>
    </row>
    <row r="31" spans="2:57" s="23" customFormat="1" ht="49.5" customHeight="1" thickBot="1">
      <c r="B31" s="245" t="s">
        <v>60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22">
        <f aca="true" t="shared" si="3" ref="AE31:AO31">SUM(AE29:AE30)</f>
        <v>6</v>
      </c>
      <c r="AF31" s="222">
        <f t="shared" si="3"/>
        <v>180</v>
      </c>
      <c r="AG31" s="222">
        <f t="shared" si="3"/>
        <v>76</v>
      </c>
      <c r="AH31" s="222">
        <f t="shared" si="3"/>
        <v>0</v>
      </c>
      <c r="AI31" s="222">
        <f t="shared" si="3"/>
        <v>0</v>
      </c>
      <c r="AJ31" s="222">
        <f t="shared" si="3"/>
        <v>76</v>
      </c>
      <c r="AK31" s="222">
        <f t="shared" si="3"/>
        <v>0</v>
      </c>
      <c r="AL31" s="222">
        <f t="shared" si="3"/>
        <v>0</v>
      </c>
      <c r="AM31" s="222">
        <f t="shared" si="3"/>
        <v>0</v>
      </c>
      <c r="AN31" s="222">
        <f t="shared" si="3"/>
        <v>0</v>
      </c>
      <c r="AO31" s="222">
        <f t="shared" si="3"/>
        <v>104</v>
      </c>
      <c r="AP31" s="223">
        <f>COUNTA(AP29:AP30)</f>
        <v>1</v>
      </c>
      <c r="AQ31" s="223">
        <f aca="true" t="shared" si="4" ref="AQ31:AW31">COUNTA(AQ29:AQ30)</f>
        <v>1</v>
      </c>
      <c r="AR31" s="223">
        <f t="shared" si="4"/>
        <v>1</v>
      </c>
      <c r="AS31" s="223">
        <f t="shared" si="4"/>
        <v>0</v>
      </c>
      <c r="AT31" s="223">
        <f t="shared" si="4"/>
        <v>0</v>
      </c>
      <c r="AU31" s="223">
        <f t="shared" si="4"/>
        <v>0</v>
      </c>
      <c r="AV31" s="223">
        <f t="shared" si="4"/>
        <v>0</v>
      </c>
      <c r="AW31" s="222">
        <f t="shared" si="4"/>
        <v>1</v>
      </c>
      <c r="AX31" s="223">
        <f aca="true" t="shared" si="5" ref="AX31:BE31">SUM(AX29:AX30)</f>
        <v>3</v>
      </c>
      <c r="AY31" s="224">
        <f t="shared" si="5"/>
        <v>0</v>
      </c>
      <c r="AZ31" s="225">
        <f t="shared" si="5"/>
        <v>3</v>
      </c>
      <c r="BA31" s="226">
        <f t="shared" si="5"/>
        <v>0</v>
      </c>
      <c r="BB31" s="223">
        <f t="shared" si="5"/>
        <v>2</v>
      </c>
      <c r="BC31" s="224">
        <f t="shared" si="5"/>
        <v>0</v>
      </c>
      <c r="BD31" s="224">
        <f t="shared" si="5"/>
        <v>2</v>
      </c>
      <c r="BE31" s="224">
        <f t="shared" si="5"/>
        <v>0</v>
      </c>
    </row>
    <row r="32" spans="2:57" s="51" customFormat="1" ht="45.75" customHeight="1" thickBot="1">
      <c r="B32" s="284" t="s">
        <v>64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6"/>
    </row>
    <row r="33" spans="2:57" s="23" customFormat="1" ht="49.5" customHeight="1" thickBot="1">
      <c r="B33" s="116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98"/>
      <c r="U33" s="98"/>
      <c r="V33" s="99"/>
      <c r="W33" s="100"/>
      <c r="X33" s="101"/>
      <c r="Y33" s="101"/>
      <c r="Z33" s="101"/>
      <c r="AA33" s="101"/>
      <c r="AB33" s="101"/>
      <c r="AC33" s="101"/>
      <c r="AD33" s="102"/>
      <c r="AE33" s="54"/>
      <c r="AF33" s="43"/>
      <c r="AG33" s="41"/>
      <c r="AH33" s="42"/>
      <c r="AI33" s="42"/>
      <c r="AJ33" s="42"/>
      <c r="AK33" s="42"/>
      <c r="AL33" s="43"/>
      <c r="AM33" s="43"/>
      <c r="AN33" s="43"/>
      <c r="AO33" s="44"/>
      <c r="AP33" s="45"/>
      <c r="AQ33" s="46"/>
      <c r="AR33" s="46"/>
      <c r="AS33" s="91"/>
      <c r="AT33" s="45"/>
      <c r="AU33" s="46"/>
      <c r="AV33" s="46"/>
      <c r="AW33" s="47"/>
      <c r="AX33" s="45"/>
      <c r="AY33" s="46"/>
      <c r="AZ33" s="46"/>
      <c r="BA33" s="47"/>
      <c r="BB33" s="96"/>
      <c r="BC33" s="49"/>
      <c r="BD33" s="49"/>
      <c r="BE33" s="50"/>
    </row>
    <row r="34" spans="2:57" s="23" customFormat="1" ht="49.5" customHeight="1" thickBot="1">
      <c r="B34" s="300" t="s">
        <v>61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2"/>
      <c r="AE34" s="147">
        <f>SUM(AE32:AE33)</f>
        <v>0</v>
      </c>
      <c r="AF34" s="147">
        <f aca="true" t="shared" si="6" ref="AF34:AO34">SUM(AF32:AF33)</f>
        <v>0</v>
      </c>
      <c r="AG34" s="147">
        <f t="shared" si="6"/>
        <v>0</v>
      </c>
      <c r="AH34" s="147">
        <f t="shared" si="6"/>
        <v>0</v>
      </c>
      <c r="AI34" s="147">
        <f t="shared" si="6"/>
        <v>0</v>
      </c>
      <c r="AJ34" s="147">
        <f t="shared" si="6"/>
        <v>0</v>
      </c>
      <c r="AK34" s="147">
        <f t="shared" si="6"/>
        <v>0</v>
      </c>
      <c r="AL34" s="147">
        <f t="shared" si="6"/>
        <v>0</v>
      </c>
      <c r="AM34" s="147">
        <f t="shared" si="6"/>
        <v>0</v>
      </c>
      <c r="AN34" s="147">
        <f t="shared" si="6"/>
        <v>0</v>
      </c>
      <c r="AO34" s="147">
        <f t="shared" si="6"/>
        <v>0</v>
      </c>
      <c r="AP34" s="148">
        <f>COUNTA(AP32:AP33)</f>
        <v>0</v>
      </c>
      <c r="AQ34" s="148">
        <f aca="true" t="shared" si="7" ref="AQ34:AW34">COUNTA(AQ32:AQ33)</f>
        <v>0</v>
      </c>
      <c r="AR34" s="148">
        <f t="shared" si="7"/>
        <v>0</v>
      </c>
      <c r="AS34" s="148">
        <f t="shared" si="7"/>
        <v>0</v>
      </c>
      <c r="AT34" s="148">
        <f t="shared" si="7"/>
        <v>0</v>
      </c>
      <c r="AU34" s="148">
        <f t="shared" si="7"/>
        <v>0</v>
      </c>
      <c r="AV34" s="148">
        <f t="shared" si="7"/>
        <v>0</v>
      </c>
      <c r="AW34" s="147">
        <f t="shared" si="7"/>
        <v>0</v>
      </c>
      <c r="AX34" s="148">
        <f aca="true" t="shared" si="8" ref="AX34:BE34">SUM(AX32:AX33)</f>
        <v>0</v>
      </c>
      <c r="AY34" s="150">
        <f t="shared" si="8"/>
        <v>0</v>
      </c>
      <c r="AZ34" s="154">
        <f t="shared" si="8"/>
        <v>0</v>
      </c>
      <c r="BA34" s="149">
        <f t="shared" si="8"/>
        <v>0</v>
      </c>
      <c r="BB34" s="148">
        <f t="shared" si="8"/>
        <v>0</v>
      </c>
      <c r="BC34" s="150">
        <f t="shared" si="8"/>
        <v>0</v>
      </c>
      <c r="BD34" s="150">
        <f t="shared" si="8"/>
        <v>0</v>
      </c>
      <c r="BE34" s="150">
        <f t="shared" si="8"/>
        <v>0</v>
      </c>
    </row>
    <row r="35" spans="2:57" s="51" customFormat="1" ht="45.75" customHeight="1" thickBot="1">
      <c r="B35" s="284" t="s">
        <v>65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6"/>
    </row>
    <row r="36" spans="2:57" s="23" customFormat="1" ht="49.5" customHeight="1">
      <c r="B36" s="171">
        <v>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303" t="s">
        <v>110</v>
      </c>
      <c r="U36" s="303"/>
      <c r="V36" s="304"/>
      <c r="W36" s="257" t="s">
        <v>107</v>
      </c>
      <c r="X36" s="258"/>
      <c r="Y36" s="258"/>
      <c r="Z36" s="258"/>
      <c r="AA36" s="258"/>
      <c r="AB36" s="258"/>
      <c r="AC36" s="258"/>
      <c r="AD36" s="259"/>
      <c r="AE36" s="227">
        <v>2</v>
      </c>
      <c r="AF36" s="172">
        <f>AE36*30</f>
        <v>60</v>
      </c>
      <c r="AG36" s="173">
        <f>SUM(AH36+AJ36+AL36)</f>
        <v>14</v>
      </c>
      <c r="AH36" s="111">
        <v>10</v>
      </c>
      <c r="AI36" s="111"/>
      <c r="AJ36" s="111">
        <v>4</v>
      </c>
      <c r="AK36" s="111"/>
      <c r="AL36" s="112"/>
      <c r="AM36" s="112"/>
      <c r="AN36" s="219">
        <f>IF(AI36+AK36+AM36=0,"",AH36-AI36+AJ36-AK36+AL36-AM36)</f>
      </c>
      <c r="AO36" s="112">
        <f>AF36-AG36</f>
        <v>46</v>
      </c>
      <c r="AP36" s="92">
        <v>1</v>
      </c>
      <c r="AQ36" s="93"/>
      <c r="AR36" s="93"/>
      <c r="AS36" s="97"/>
      <c r="AT36" s="92"/>
      <c r="AU36" s="93"/>
      <c r="AV36" s="93"/>
      <c r="AW36" s="94"/>
      <c r="AX36" s="93">
        <f>SUM(AY36:BA36)</f>
        <v>1.1</v>
      </c>
      <c r="AY36" s="93">
        <v>0.8</v>
      </c>
      <c r="AZ36" s="93">
        <v>0.3</v>
      </c>
      <c r="BA36" s="94"/>
      <c r="BB36" s="95"/>
      <c r="BC36" s="21"/>
      <c r="BD36" s="21"/>
      <c r="BE36" s="22"/>
    </row>
    <row r="37" spans="2:57" s="23" customFormat="1" ht="49.5" customHeight="1" thickBot="1">
      <c r="B37" s="151">
        <v>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34" t="s">
        <v>111</v>
      </c>
      <c r="U37" s="234"/>
      <c r="V37" s="235"/>
      <c r="W37" s="236" t="s">
        <v>108</v>
      </c>
      <c r="X37" s="237"/>
      <c r="Y37" s="237"/>
      <c r="Z37" s="237"/>
      <c r="AA37" s="237"/>
      <c r="AB37" s="237"/>
      <c r="AC37" s="237"/>
      <c r="AD37" s="238"/>
      <c r="AE37" s="228">
        <v>2</v>
      </c>
      <c r="AF37" s="174">
        <f>AE37*30</f>
        <v>60</v>
      </c>
      <c r="AG37" s="175">
        <f>SUM(AH37+AJ37+AL37)</f>
        <v>12</v>
      </c>
      <c r="AH37" s="27">
        <v>8</v>
      </c>
      <c r="AI37" s="27"/>
      <c r="AJ37" s="27">
        <v>4</v>
      </c>
      <c r="AK37" s="27"/>
      <c r="AL37" s="28"/>
      <c r="AM37" s="28"/>
      <c r="AN37" s="219">
        <f>IF(AI37+AK37+AM37=0,"",AH37-AI37+AJ37-AK37+AL37-AM37)</f>
      </c>
      <c r="AO37" s="34">
        <f>AF37-AG37</f>
        <v>48</v>
      </c>
      <c r="AP37" s="39"/>
      <c r="AQ37" s="29"/>
      <c r="AR37" s="29"/>
      <c r="AS37" s="126"/>
      <c r="AT37" s="39"/>
      <c r="AU37" s="29"/>
      <c r="AV37" s="29"/>
      <c r="AW37" s="30"/>
      <c r="AX37" s="29">
        <f>SUM(AY37:BA37)</f>
        <v>0.8999999999999999</v>
      </c>
      <c r="AY37" s="29">
        <v>0.6</v>
      </c>
      <c r="AZ37" s="29">
        <v>0.3</v>
      </c>
      <c r="BA37" s="36"/>
      <c r="BB37" s="204"/>
      <c r="BC37" s="31"/>
      <c r="BD37" s="31"/>
      <c r="BE37" s="32"/>
    </row>
    <row r="38" spans="2:57" s="23" customFormat="1" ht="49.5" customHeight="1" thickBot="1">
      <c r="B38" s="300" t="s">
        <v>61</v>
      </c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2"/>
      <c r="AE38" s="222">
        <f>SUM(AE36:AE37)</f>
        <v>4</v>
      </c>
      <c r="AF38" s="222">
        <f aca="true" t="shared" si="9" ref="AF38:BE38">SUM(AF36:AF37)</f>
        <v>120</v>
      </c>
      <c r="AG38" s="222">
        <f t="shared" si="9"/>
        <v>26</v>
      </c>
      <c r="AH38" s="222">
        <f t="shared" si="9"/>
        <v>18</v>
      </c>
      <c r="AI38" s="222">
        <f t="shared" si="9"/>
        <v>0</v>
      </c>
      <c r="AJ38" s="222">
        <f t="shared" si="9"/>
        <v>8</v>
      </c>
      <c r="AK38" s="222">
        <f t="shared" si="9"/>
        <v>0</v>
      </c>
      <c r="AL38" s="222">
        <f t="shared" si="9"/>
        <v>0</v>
      </c>
      <c r="AM38" s="222">
        <f t="shared" si="9"/>
        <v>0</v>
      </c>
      <c r="AN38" s="222">
        <f t="shared" si="9"/>
        <v>0</v>
      </c>
      <c r="AO38" s="222">
        <f t="shared" si="9"/>
        <v>94</v>
      </c>
      <c r="AP38" s="223">
        <f>COUNTA(AP36:AP37)</f>
        <v>1</v>
      </c>
      <c r="AQ38" s="223">
        <f aca="true" t="shared" si="10" ref="AQ38:AW38">COUNTA(AQ36:AQ37)</f>
        <v>0</v>
      </c>
      <c r="AR38" s="223">
        <f t="shared" si="10"/>
        <v>0</v>
      </c>
      <c r="AS38" s="223">
        <f t="shared" si="10"/>
        <v>0</v>
      </c>
      <c r="AT38" s="223">
        <f t="shared" si="10"/>
        <v>0</v>
      </c>
      <c r="AU38" s="223">
        <f t="shared" si="10"/>
        <v>0</v>
      </c>
      <c r="AV38" s="223">
        <f t="shared" si="10"/>
        <v>0</v>
      </c>
      <c r="AW38" s="222">
        <f t="shared" si="10"/>
        <v>0</v>
      </c>
      <c r="AX38" s="222">
        <f t="shared" si="9"/>
        <v>2</v>
      </c>
      <c r="AY38" s="222">
        <f t="shared" si="9"/>
        <v>1.4</v>
      </c>
      <c r="AZ38" s="222">
        <f t="shared" si="9"/>
        <v>0.6</v>
      </c>
      <c r="BA38" s="222">
        <f t="shared" si="9"/>
        <v>0</v>
      </c>
      <c r="BB38" s="222">
        <f t="shared" si="9"/>
        <v>0</v>
      </c>
      <c r="BC38" s="222">
        <f t="shared" si="9"/>
        <v>0</v>
      </c>
      <c r="BD38" s="222">
        <f t="shared" si="9"/>
        <v>0</v>
      </c>
      <c r="BE38" s="222">
        <f t="shared" si="9"/>
        <v>0</v>
      </c>
    </row>
    <row r="39" spans="2:57" s="74" customFormat="1" ht="49.5" customHeight="1" thickBot="1">
      <c r="B39" s="176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245" t="s">
        <v>39</v>
      </c>
      <c r="U39" s="246"/>
      <c r="V39" s="246"/>
      <c r="W39" s="246"/>
      <c r="X39" s="246"/>
      <c r="Y39" s="246"/>
      <c r="Z39" s="246"/>
      <c r="AA39" s="246"/>
      <c r="AB39" s="246"/>
      <c r="AC39" s="246"/>
      <c r="AD39" s="247"/>
      <c r="AE39" s="178">
        <f>AE27+AE31+AE34+AE38</f>
        <v>16</v>
      </c>
      <c r="AF39" s="178">
        <f aca="true" t="shared" si="11" ref="AF39:BE39">AF27+AF31+AF34+AF38</f>
        <v>480</v>
      </c>
      <c r="AG39" s="178">
        <f t="shared" si="11"/>
        <v>182</v>
      </c>
      <c r="AH39" s="178">
        <f t="shared" si="11"/>
        <v>49</v>
      </c>
      <c r="AI39" s="178">
        <f t="shared" si="11"/>
        <v>0</v>
      </c>
      <c r="AJ39" s="178">
        <f t="shared" si="11"/>
        <v>133</v>
      </c>
      <c r="AK39" s="178">
        <f t="shared" si="11"/>
        <v>0</v>
      </c>
      <c r="AL39" s="178">
        <f t="shared" si="11"/>
        <v>0</v>
      </c>
      <c r="AM39" s="178">
        <f t="shared" si="11"/>
        <v>0</v>
      </c>
      <c r="AN39" s="178">
        <f t="shared" si="11"/>
        <v>0</v>
      </c>
      <c r="AO39" s="178">
        <f t="shared" si="11"/>
        <v>298</v>
      </c>
      <c r="AP39" s="178">
        <f t="shared" si="11"/>
        <v>3</v>
      </c>
      <c r="AQ39" s="178">
        <f t="shared" si="11"/>
        <v>2</v>
      </c>
      <c r="AR39" s="178">
        <f t="shared" si="11"/>
        <v>2</v>
      </c>
      <c r="AS39" s="178">
        <f t="shared" si="11"/>
        <v>0</v>
      </c>
      <c r="AT39" s="178">
        <f t="shared" si="11"/>
        <v>0</v>
      </c>
      <c r="AU39" s="178">
        <f t="shared" si="11"/>
        <v>0</v>
      </c>
      <c r="AV39" s="178">
        <f t="shared" si="11"/>
        <v>0</v>
      </c>
      <c r="AW39" s="178">
        <f t="shared" si="11"/>
        <v>2</v>
      </c>
      <c r="AX39" s="178">
        <f t="shared" si="11"/>
        <v>7</v>
      </c>
      <c r="AY39" s="178">
        <f t="shared" si="11"/>
        <v>2.4</v>
      </c>
      <c r="AZ39" s="178">
        <f t="shared" si="11"/>
        <v>4.6</v>
      </c>
      <c r="BA39" s="178">
        <f t="shared" si="11"/>
        <v>0</v>
      </c>
      <c r="BB39" s="178">
        <f t="shared" si="11"/>
        <v>5</v>
      </c>
      <c r="BC39" s="178">
        <f t="shared" si="11"/>
        <v>1</v>
      </c>
      <c r="BD39" s="178">
        <f t="shared" si="11"/>
        <v>4</v>
      </c>
      <c r="BE39" s="178">
        <f t="shared" si="11"/>
        <v>0</v>
      </c>
    </row>
    <row r="40" spans="2:57" s="23" customFormat="1" ht="49.5" customHeight="1" thickBot="1">
      <c r="B40" s="279" t="s">
        <v>95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1"/>
    </row>
    <row r="41" spans="2:57" s="23" customFormat="1" ht="49.5" customHeight="1" thickBot="1">
      <c r="B41" s="110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267"/>
      <c r="U41" s="267"/>
      <c r="V41" s="268"/>
      <c r="W41" s="276"/>
      <c r="X41" s="277"/>
      <c r="Y41" s="277"/>
      <c r="Z41" s="277"/>
      <c r="AA41" s="277"/>
      <c r="AB41" s="277"/>
      <c r="AC41" s="278"/>
      <c r="AD41" s="25"/>
      <c r="AE41" s="37"/>
      <c r="AF41" s="28"/>
      <c r="AG41" s="37"/>
      <c r="AH41" s="27"/>
      <c r="AI41" s="27"/>
      <c r="AJ41" s="27"/>
      <c r="AK41" s="27"/>
      <c r="AL41" s="28"/>
      <c r="AM41" s="28"/>
      <c r="AN41" s="28"/>
      <c r="AO41" s="38"/>
      <c r="AP41" s="39"/>
      <c r="AQ41" s="29"/>
      <c r="AR41" s="29"/>
      <c r="AS41" s="126"/>
      <c r="AT41" s="39"/>
      <c r="AU41" s="29"/>
      <c r="AV41" s="29"/>
      <c r="AW41" s="30"/>
      <c r="AX41" s="39"/>
      <c r="AY41" s="29"/>
      <c r="AZ41" s="29"/>
      <c r="BA41" s="30"/>
      <c r="BB41" s="127"/>
      <c r="BC41" s="31"/>
      <c r="BD41" s="31"/>
      <c r="BE41" s="32"/>
    </row>
    <row r="42" spans="2:57" s="23" customFormat="1" ht="46.5" customHeight="1" thickBot="1">
      <c r="B42" s="245" t="s">
        <v>40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7"/>
      <c r="AE42" s="147">
        <f aca="true" t="shared" si="12" ref="AE42:AO42">SUM(AE41:AE41)</f>
        <v>0</v>
      </c>
      <c r="AF42" s="147">
        <f t="shared" si="12"/>
        <v>0</v>
      </c>
      <c r="AG42" s="147">
        <f t="shared" si="12"/>
        <v>0</v>
      </c>
      <c r="AH42" s="147">
        <f t="shared" si="12"/>
        <v>0</v>
      </c>
      <c r="AI42" s="147">
        <f t="shared" si="12"/>
        <v>0</v>
      </c>
      <c r="AJ42" s="147">
        <f t="shared" si="12"/>
        <v>0</v>
      </c>
      <c r="AK42" s="147">
        <f t="shared" si="12"/>
        <v>0</v>
      </c>
      <c r="AL42" s="147">
        <f t="shared" si="12"/>
        <v>0</v>
      </c>
      <c r="AM42" s="147">
        <f t="shared" si="12"/>
        <v>0</v>
      </c>
      <c r="AN42" s="147">
        <f t="shared" si="12"/>
        <v>0</v>
      </c>
      <c r="AO42" s="147">
        <f t="shared" si="12"/>
        <v>0</v>
      </c>
      <c r="AP42" s="148">
        <f aca="true" t="shared" si="13" ref="AP42:AW42">COUNTA(AP41:AP41)</f>
        <v>0</v>
      </c>
      <c r="AQ42" s="148">
        <f t="shared" si="13"/>
        <v>0</v>
      </c>
      <c r="AR42" s="148">
        <f t="shared" si="13"/>
        <v>0</v>
      </c>
      <c r="AS42" s="148">
        <f t="shared" si="13"/>
        <v>0</v>
      </c>
      <c r="AT42" s="148">
        <f t="shared" si="13"/>
        <v>0</v>
      </c>
      <c r="AU42" s="148">
        <f t="shared" si="13"/>
        <v>0</v>
      </c>
      <c r="AV42" s="148">
        <f t="shared" si="13"/>
        <v>0</v>
      </c>
      <c r="AW42" s="147">
        <f t="shared" si="13"/>
        <v>0</v>
      </c>
      <c r="AX42" s="148">
        <f aca="true" t="shared" si="14" ref="AX42:BE42">SUM(AX41:AX41)</f>
        <v>0</v>
      </c>
      <c r="AY42" s="150">
        <f t="shared" si="14"/>
        <v>0</v>
      </c>
      <c r="AZ42" s="154">
        <f t="shared" si="14"/>
        <v>0</v>
      </c>
      <c r="BA42" s="149">
        <f t="shared" si="14"/>
        <v>0</v>
      </c>
      <c r="BB42" s="148">
        <f t="shared" si="14"/>
        <v>0</v>
      </c>
      <c r="BC42" s="150">
        <f t="shared" si="14"/>
        <v>0</v>
      </c>
      <c r="BD42" s="150">
        <f t="shared" si="14"/>
        <v>0</v>
      </c>
      <c r="BE42" s="150">
        <f t="shared" si="14"/>
        <v>0</v>
      </c>
    </row>
    <row r="43" spans="2:57" s="23" customFormat="1" ht="49.5" customHeight="1" thickBot="1">
      <c r="B43" s="262" t="s">
        <v>42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4"/>
      <c r="AE43" s="179">
        <f aca="true" t="shared" si="15" ref="AE43:BE43">AE39+AE42</f>
        <v>16</v>
      </c>
      <c r="AF43" s="179">
        <f t="shared" si="15"/>
        <v>480</v>
      </c>
      <c r="AG43" s="179">
        <f t="shared" si="15"/>
        <v>182</v>
      </c>
      <c r="AH43" s="179">
        <f t="shared" si="15"/>
        <v>49</v>
      </c>
      <c r="AI43" s="179">
        <f t="shared" si="15"/>
        <v>0</v>
      </c>
      <c r="AJ43" s="179">
        <f t="shared" si="15"/>
        <v>133</v>
      </c>
      <c r="AK43" s="179">
        <f t="shared" si="15"/>
        <v>0</v>
      </c>
      <c r="AL43" s="179">
        <f t="shared" si="15"/>
        <v>0</v>
      </c>
      <c r="AM43" s="179">
        <f t="shared" si="15"/>
        <v>0</v>
      </c>
      <c r="AN43" s="179">
        <f t="shared" si="15"/>
        <v>0</v>
      </c>
      <c r="AO43" s="179">
        <f t="shared" si="15"/>
        <v>298</v>
      </c>
      <c r="AP43" s="179">
        <f t="shared" si="15"/>
        <v>3</v>
      </c>
      <c r="AQ43" s="179">
        <f t="shared" si="15"/>
        <v>2</v>
      </c>
      <c r="AR43" s="179">
        <f t="shared" si="15"/>
        <v>2</v>
      </c>
      <c r="AS43" s="179">
        <f t="shared" si="15"/>
        <v>0</v>
      </c>
      <c r="AT43" s="179">
        <f t="shared" si="15"/>
        <v>0</v>
      </c>
      <c r="AU43" s="179">
        <f t="shared" si="15"/>
        <v>0</v>
      </c>
      <c r="AV43" s="179">
        <f t="shared" si="15"/>
        <v>0</v>
      </c>
      <c r="AW43" s="179">
        <f t="shared" si="15"/>
        <v>2</v>
      </c>
      <c r="AX43" s="179">
        <f t="shared" si="15"/>
        <v>7</v>
      </c>
      <c r="AY43" s="179">
        <f t="shared" si="15"/>
        <v>2.4</v>
      </c>
      <c r="AZ43" s="179">
        <f t="shared" si="15"/>
        <v>4.6</v>
      </c>
      <c r="BA43" s="179">
        <f t="shared" si="15"/>
        <v>0</v>
      </c>
      <c r="BB43" s="179">
        <f t="shared" si="15"/>
        <v>5</v>
      </c>
      <c r="BC43" s="179">
        <f t="shared" si="15"/>
        <v>1</v>
      </c>
      <c r="BD43" s="179">
        <f t="shared" si="15"/>
        <v>4</v>
      </c>
      <c r="BE43" s="180">
        <f t="shared" si="15"/>
        <v>0</v>
      </c>
    </row>
    <row r="44" spans="2:57" s="23" customFormat="1" ht="39.75" customHeight="1" thickBot="1">
      <c r="B44" s="287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261"/>
      <c r="V44" s="261"/>
      <c r="W44" s="56"/>
      <c r="X44" s="56"/>
      <c r="Y44" s="57"/>
      <c r="Z44" s="57"/>
      <c r="AA44" s="57"/>
      <c r="AB44" s="288"/>
      <c r="AC44" s="288"/>
      <c r="AD44" s="289"/>
      <c r="AE44" s="291" t="s">
        <v>69</v>
      </c>
      <c r="AF44" s="292"/>
      <c r="AG44" s="292"/>
      <c r="AH44" s="293"/>
      <c r="AI44" s="291" t="s">
        <v>70</v>
      </c>
      <c r="AJ44" s="292"/>
      <c r="AK44" s="292"/>
      <c r="AL44" s="292"/>
      <c r="AM44" s="292"/>
      <c r="AN44" s="292"/>
      <c r="AO44" s="293"/>
      <c r="AP44" s="294">
        <f>SUM(AX44:BE44)</f>
        <v>3</v>
      </c>
      <c r="AQ44" s="295"/>
      <c r="AR44" s="295"/>
      <c r="AS44" s="295"/>
      <c r="AT44" s="295"/>
      <c r="AU44" s="295"/>
      <c r="AV44" s="295"/>
      <c r="AW44" s="296"/>
      <c r="AX44" s="182">
        <v>1</v>
      </c>
      <c r="AY44" s="183"/>
      <c r="AZ44" s="183"/>
      <c r="BA44" s="184"/>
      <c r="BB44" s="181">
        <v>2</v>
      </c>
      <c r="BC44" s="185"/>
      <c r="BD44" s="185"/>
      <c r="BE44" s="186"/>
    </row>
    <row r="45" spans="2:57" s="23" customFormat="1" ht="39.75" customHeight="1" thickBot="1">
      <c r="B45" s="287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305"/>
      <c r="V45" s="305"/>
      <c r="W45" s="56"/>
      <c r="X45" s="56"/>
      <c r="Y45" s="57"/>
      <c r="Z45" s="57"/>
      <c r="AA45" s="57"/>
      <c r="AB45" s="288"/>
      <c r="AC45" s="288"/>
      <c r="AD45" s="289"/>
      <c r="AE45" s="333"/>
      <c r="AF45" s="334"/>
      <c r="AG45" s="334"/>
      <c r="AH45" s="335"/>
      <c r="AI45" s="318" t="s">
        <v>71</v>
      </c>
      <c r="AJ45" s="319"/>
      <c r="AK45" s="319"/>
      <c r="AL45" s="319"/>
      <c r="AM45" s="319"/>
      <c r="AN45" s="319"/>
      <c r="AO45" s="320"/>
      <c r="AP45" s="294">
        <f aca="true" t="shared" si="16" ref="AP45:AP52">SUM(AX45:BE45)</f>
        <v>2</v>
      </c>
      <c r="AQ45" s="295"/>
      <c r="AR45" s="295"/>
      <c r="AS45" s="295"/>
      <c r="AT45" s="295"/>
      <c r="AU45" s="295"/>
      <c r="AV45" s="295"/>
      <c r="AW45" s="296"/>
      <c r="AX45" s="187">
        <v>2</v>
      </c>
      <c r="AY45" s="188"/>
      <c r="AZ45" s="188"/>
      <c r="BA45" s="189"/>
      <c r="BB45" s="190"/>
      <c r="BC45" s="191"/>
      <c r="BD45" s="191"/>
      <c r="BE45" s="192"/>
    </row>
    <row r="46" spans="23:57" s="23" customFormat="1" ht="39.75" customHeight="1" thickBot="1">
      <c r="W46" s="58"/>
      <c r="X46" s="58"/>
      <c r="Y46" s="58"/>
      <c r="Z46" s="58"/>
      <c r="AA46" s="58"/>
      <c r="AB46" s="58"/>
      <c r="AC46" s="58"/>
      <c r="AD46" s="59"/>
      <c r="AE46" s="333"/>
      <c r="AF46" s="334"/>
      <c r="AG46" s="334"/>
      <c r="AH46" s="335"/>
      <c r="AI46" s="318" t="s">
        <v>72</v>
      </c>
      <c r="AJ46" s="319"/>
      <c r="AK46" s="319"/>
      <c r="AL46" s="319"/>
      <c r="AM46" s="319"/>
      <c r="AN46" s="319"/>
      <c r="AO46" s="320"/>
      <c r="AP46" s="294">
        <f t="shared" si="16"/>
        <v>2</v>
      </c>
      <c r="AQ46" s="295"/>
      <c r="AR46" s="295"/>
      <c r="AS46" s="295"/>
      <c r="AT46" s="295"/>
      <c r="AU46" s="295"/>
      <c r="AV46" s="295"/>
      <c r="AW46" s="296"/>
      <c r="AX46" s="187">
        <v>1</v>
      </c>
      <c r="AY46" s="188"/>
      <c r="AZ46" s="188"/>
      <c r="BA46" s="189"/>
      <c r="BB46" s="190">
        <v>1</v>
      </c>
      <c r="BC46" s="191"/>
      <c r="BD46" s="191"/>
      <c r="BE46" s="192"/>
    </row>
    <row r="47" spans="23:57" s="23" customFormat="1" ht="39.75" customHeight="1" thickBot="1">
      <c r="W47" s="58"/>
      <c r="X47" s="58"/>
      <c r="Y47" s="58"/>
      <c r="Z47" s="58"/>
      <c r="AA47" s="58"/>
      <c r="AB47" s="58"/>
      <c r="AC47" s="58"/>
      <c r="AD47" s="59"/>
      <c r="AE47" s="333"/>
      <c r="AF47" s="334"/>
      <c r="AG47" s="334"/>
      <c r="AH47" s="335"/>
      <c r="AI47" s="318" t="s">
        <v>68</v>
      </c>
      <c r="AJ47" s="319"/>
      <c r="AK47" s="319"/>
      <c r="AL47" s="319"/>
      <c r="AM47" s="319"/>
      <c r="AN47" s="319"/>
      <c r="AO47" s="320"/>
      <c r="AP47" s="294">
        <f t="shared" si="16"/>
        <v>2</v>
      </c>
      <c r="AQ47" s="295"/>
      <c r="AR47" s="295"/>
      <c r="AS47" s="295"/>
      <c r="AT47" s="295"/>
      <c r="AU47" s="295"/>
      <c r="AV47" s="295"/>
      <c r="AW47" s="296"/>
      <c r="AX47" s="187">
        <v>1</v>
      </c>
      <c r="AY47" s="188"/>
      <c r="AZ47" s="188"/>
      <c r="BA47" s="189"/>
      <c r="BB47" s="190">
        <v>1</v>
      </c>
      <c r="BC47" s="191"/>
      <c r="BD47" s="191"/>
      <c r="BE47" s="192"/>
    </row>
    <row r="48" spans="23:57" s="23" customFormat="1" ht="39.75" customHeight="1" thickBot="1">
      <c r="W48" s="58"/>
      <c r="X48" s="58"/>
      <c r="Y48" s="58"/>
      <c r="Z48" s="58"/>
      <c r="AA48" s="58"/>
      <c r="AB48" s="58"/>
      <c r="AC48" s="58"/>
      <c r="AD48" s="59"/>
      <c r="AE48" s="333"/>
      <c r="AF48" s="334"/>
      <c r="AG48" s="334"/>
      <c r="AH48" s="335"/>
      <c r="AI48" s="291" t="s">
        <v>73</v>
      </c>
      <c r="AJ48" s="292"/>
      <c r="AK48" s="292"/>
      <c r="AL48" s="292"/>
      <c r="AM48" s="292"/>
      <c r="AN48" s="292"/>
      <c r="AO48" s="293"/>
      <c r="AP48" s="294">
        <f t="shared" si="16"/>
        <v>0</v>
      </c>
      <c r="AQ48" s="295"/>
      <c r="AR48" s="295"/>
      <c r="AS48" s="295"/>
      <c r="AT48" s="295"/>
      <c r="AU48" s="295"/>
      <c r="AV48" s="295"/>
      <c r="AW48" s="296"/>
      <c r="AX48" s="187"/>
      <c r="AY48" s="188"/>
      <c r="AZ48" s="188"/>
      <c r="BA48" s="189"/>
      <c r="BB48" s="190"/>
      <c r="BC48" s="191"/>
      <c r="BD48" s="191"/>
      <c r="BE48" s="192"/>
    </row>
    <row r="49" spans="23:57" s="23" customFormat="1" ht="39.75" customHeight="1" thickBot="1">
      <c r="W49" s="58"/>
      <c r="X49" s="58"/>
      <c r="Y49" s="58"/>
      <c r="Z49" s="58"/>
      <c r="AA49" s="58"/>
      <c r="AB49" s="58"/>
      <c r="AC49" s="58"/>
      <c r="AD49" s="59"/>
      <c r="AE49" s="333"/>
      <c r="AF49" s="334"/>
      <c r="AG49" s="334"/>
      <c r="AH49" s="335"/>
      <c r="AI49" s="291" t="s">
        <v>74</v>
      </c>
      <c r="AJ49" s="292"/>
      <c r="AK49" s="292"/>
      <c r="AL49" s="292"/>
      <c r="AM49" s="292"/>
      <c r="AN49" s="292"/>
      <c r="AO49" s="293"/>
      <c r="AP49" s="294">
        <f t="shared" si="16"/>
        <v>0</v>
      </c>
      <c r="AQ49" s="295"/>
      <c r="AR49" s="295"/>
      <c r="AS49" s="295"/>
      <c r="AT49" s="295"/>
      <c r="AU49" s="295"/>
      <c r="AV49" s="295"/>
      <c r="AW49" s="296"/>
      <c r="AX49" s="187"/>
      <c r="AY49" s="188"/>
      <c r="AZ49" s="188"/>
      <c r="BA49" s="189"/>
      <c r="BB49" s="190"/>
      <c r="BC49" s="191"/>
      <c r="BD49" s="191"/>
      <c r="BE49" s="192"/>
    </row>
    <row r="50" spans="23:57" s="23" customFormat="1" ht="39.75" customHeight="1" thickBot="1">
      <c r="W50" s="58"/>
      <c r="X50" s="58"/>
      <c r="Y50" s="58"/>
      <c r="Z50" s="58"/>
      <c r="AA50" s="58"/>
      <c r="AB50" s="58"/>
      <c r="AC50" s="58"/>
      <c r="AD50" s="59"/>
      <c r="AE50" s="333"/>
      <c r="AF50" s="334"/>
      <c r="AG50" s="334"/>
      <c r="AH50" s="335"/>
      <c r="AI50" s="318" t="s">
        <v>75</v>
      </c>
      <c r="AJ50" s="319"/>
      <c r="AK50" s="319"/>
      <c r="AL50" s="319"/>
      <c r="AM50" s="319"/>
      <c r="AN50" s="319"/>
      <c r="AO50" s="320"/>
      <c r="AP50" s="294">
        <f t="shared" si="16"/>
        <v>0</v>
      </c>
      <c r="AQ50" s="295"/>
      <c r="AR50" s="295"/>
      <c r="AS50" s="295"/>
      <c r="AT50" s="295"/>
      <c r="AU50" s="295"/>
      <c r="AV50" s="295"/>
      <c r="AW50" s="296"/>
      <c r="AX50" s="187"/>
      <c r="AY50" s="188"/>
      <c r="AZ50" s="188"/>
      <c r="BA50" s="189"/>
      <c r="BB50" s="190"/>
      <c r="BC50" s="191"/>
      <c r="BD50" s="191"/>
      <c r="BE50" s="192"/>
    </row>
    <row r="51" spans="23:57" s="23" customFormat="1" ht="39.75" customHeight="1" thickBot="1">
      <c r="W51" s="58"/>
      <c r="X51" s="58"/>
      <c r="Y51" s="58"/>
      <c r="Z51" s="58"/>
      <c r="AA51" s="58"/>
      <c r="AB51" s="58"/>
      <c r="AC51" s="58"/>
      <c r="AD51" s="59"/>
      <c r="AE51" s="333"/>
      <c r="AF51" s="334"/>
      <c r="AG51" s="334"/>
      <c r="AH51" s="335"/>
      <c r="AI51" s="318" t="s">
        <v>16</v>
      </c>
      <c r="AJ51" s="319"/>
      <c r="AK51" s="319"/>
      <c r="AL51" s="319"/>
      <c r="AM51" s="319"/>
      <c r="AN51" s="319"/>
      <c r="AO51" s="320"/>
      <c r="AP51" s="294">
        <f t="shared" si="16"/>
        <v>0</v>
      </c>
      <c r="AQ51" s="295"/>
      <c r="AR51" s="295"/>
      <c r="AS51" s="295"/>
      <c r="AT51" s="295"/>
      <c r="AU51" s="295"/>
      <c r="AV51" s="295"/>
      <c r="AW51" s="296"/>
      <c r="AX51" s="187"/>
      <c r="AY51" s="188"/>
      <c r="AZ51" s="188"/>
      <c r="BA51" s="189"/>
      <c r="BB51" s="190"/>
      <c r="BC51" s="191"/>
      <c r="BD51" s="191"/>
      <c r="BE51" s="192"/>
    </row>
    <row r="52" spans="23:57" s="23" customFormat="1" ht="39.75" customHeight="1" thickBot="1">
      <c r="W52" s="58"/>
      <c r="X52" s="58"/>
      <c r="Y52" s="58"/>
      <c r="Z52" s="58"/>
      <c r="AA52" s="58"/>
      <c r="AB52" s="58"/>
      <c r="AC52" s="58"/>
      <c r="AD52" s="59"/>
      <c r="AE52" s="336"/>
      <c r="AF52" s="337"/>
      <c r="AG52" s="337"/>
      <c r="AH52" s="338"/>
      <c r="AI52" s="318" t="s">
        <v>76</v>
      </c>
      <c r="AJ52" s="319"/>
      <c r="AK52" s="319"/>
      <c r="AL52" s="319"/>
      <c r="AM52" s="319"/>
      <c r="AN52" s="319"/>
      <c r="AO52" s="320"/>
      <c r="AP52" s="421">
        <f t="shared" si="16"/>
        <v>2</v>
      </c>
      <c r="AQ52" s="422"/>
      <c r="AR52" s="422"/>
      <c r="AS52" s="422"/>
      <c r="AT52" s="422"/>
      <c r="AU52" s="422"/>
      <c r="AV52" s="422"/>
      <c r="AW52" s="423"/>
      <c r="AX52" s="193">
        <v>1</v>
      </c>
      <c r="AY52" s="194"/>
      <c r="AZ52" s="194"/>
      <c r="BA52" s="195"/>
      <c r="BB52" s="196">
        <v>1</v>
      </c>
      <c r="BC52" s="197"/>
      <c r="BD52" s="197"/>
      <c r="BE52" s="198"/>
    </row>
    <row r="53" spans="4:57" s="131" customFormat="1" ht="59.25" customHeight="1" thickBot="1">
      <c r="D53" s="132" t="s">
        <v>66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</row>
    <row r="54" spans="2:57" s="23" customFormat="1" ht="60.75" customHeight="1" thickBot="1">
      <c r="B54" s="265" t="s">
        <v>21</v>
      </c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63"/>
      <c r="AB54" s="117"/>
      <c r="AC54" s="117"/>
      <c r="AD54" s="117"/>
      <c r="AE54" s="311" t="s">
        <v>56</v>
      </c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311"/>
      <c r="AZ54" s="311"/>
      <c r="BA54" s="311"/>
      <c r="BB54" s="311"/>
      <c r="BC54" s="311"/>
      <c r="BD54" s="311"/>
      <c r="BE54" s="311"/>
    </row>
    <row r="55" spans="2:57" s="23" customFormat="1" ht="69.75" customHeight="1" thickBot="1">
      <c r="B55" s="64" t="s">
        <v>22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443" t="s">
        <v>23</v>
      </c>
      <c r="U55" s="444"/>
      <c r="V55" s="66" t="s">
        <v>24</v>
      </c>
      <c r="W55" s="260" t="s">
        <v>25</v>
      </c>
      <c r="X55" s="260"/>
      <c r="Y55" s="476" t="s">
        <v>26</v>
      </c>
      <c r="Z55" s="477"/>
      <c r="AA55" s="73"/>
      <c r="AB55" s="117"/>
      <c r="AC55" s="117"/>
      <c r="AD55" s="117"/>
      <c r="AE55" s="306" t="s">
        <v>48</v>
      </c>
      <c r="AF55" s="307"/>
      <c r="AG55" s="307"/>
      <c r="AH55" s="307"/>
      <c r="AI55" s="307"/>
      <c r="AJ55" s="315"/>
      <c r="AK55" s="306" t="s">
        <v>50</v>
      </c>
      <c r="AL55" s="307"/>
      <c r="AM55" s="315"/>
      <c r="AN55" s="306" t="s">
        <v>47</v>
      </c>
      <c r="AO55" s="307"/>
      <c r="AP55" s="307"/>
      <c r="AQ55" s="307"/>
      <c r="AR55" s="307"/>
      <c r="AS55" s="307"/>
      <c r="AT55" s="307"/>
      <c r="AU55" s="307"/>
      <c r="AV55" s="307"/>
      <c r="AW55" s="315"/>
      <c r="AX55" s="306" t="s">
        <v>52</v>
      </c>
      <c r="AY55" s="307"/>
      <c r="AZ55" s="307"/>
      <c r="BA55" s="315"/>
      <c r="BB55" s="306" t="s">
        <v>49</v>
      </c>
      <c r="BC55" s="307"/>
      <c r="BD55" s="307"/>
      <c r="BE55" s="315"/>
    </row>
    <row r="56" spans="2:57" s="23" customFormat="1" ht="39.75" customHeight="1" thickBot="1">
      <c r="B56" s="67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249"/>
      <c r="U56" s="250"/>
      <c r="V56" s="68"/>
      <c r="W56" s="420"/>
      <c r="X56" s="420"/>
      <c r="Y56" s="328"/>
      <c r="Z56" s="329"/>
      <c r="AA56" s="72"/>
      <c r="AB56" s="117"/>
      <c r="AC56" s="117"/>
      <c r="AD56" s="117"/>
      <c r="AE56" s="308"/>
      <c r="AF56" s="309"/>
      <c r="AG56" s="309"/>
      <c r="AH56" s="309"/>
      <c r="AI56" s="309"/>
      <c r="AJ56" s="316"/>
      <c r="AK56" s="308"/>
      <c r="AL56" s="309"/>
      <c r="AM56" s="316"/>
      <c r="AN56" s="308"/>
      <c r="AO56" s="309"/>
      <c r="AP56" s="309"/>
      <c r="AQ56" s="309"/>
      <c r="AR56" s="309"/>
      <c r="AS56" s="309"/>
      <c r="AT56" s="309"/>
      <c r="AU56" s="309"/>
      <c r="AV56" s="309"/>
      <c r="AW56" s="316"/>
      <c r="AX56" s="310"/>
      <c r="AY56" s="311"/>
      <c r="AZ56" s="311"/>
      <c r="BA56" s="317"/>
      <c r="BB56" s="310"/>
      <c r="BC56" s="311"/>
      <c r="BD56" s="311"/>
      <c r="BE56" s="317"/>
    </row>
    <row r="57" spans="2:57" s="23" customFormat="1" ht="39.75" customHeight="1" thickBot="1"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478"/>
      <c r="U57" s="479"/>
      <c r="V57" s="71"/>
      <c r="W57" s="440"/>
      <c r="X57" s="440"/>
      <c r="Y57" s="441"/>
      <c r="Z57" s="442"/>
      <c r="AA57" s="72"/>
      <c r="AB57" s="117"/>
      <c r="AC57" s="117"/>
      <c r="AD57" s="117"/>
      <c r="AE57" s="310"/>
      <c r="AF57" s="311"/>
      <c r="AG57" s="311"/>
      <c r="AH57" s="311"/>
      <c r="AI57" s="311"/>
      <c r="AJ57" s="317"/>
      <c r="AK57" s="310"/>
      <c r="AL57" s="311"/>
      <c r="AM57" s="317"/>
      <c r="AN57" s="310"/>
      <c r="AO57" s="311"/>
      <c r="AP57" s="311"/>
      <c r="AQ57" s="311"/>
      <c r="AR57" s="311"/>
      <c r="AS57" s="311"/>
      <c r="AT57" s="311"/>
      <c r="AU57" s="311"/>
      <c r="AV57" s="311"/>
      <c r="AW57" s="317"/>
      <c r="AX57" s="321" t="s">
        <v>54</v>
      </c>
      <c r="AY57" s="322"/>
      <c r="AZ57" s="323" t="s">
        <v>55</v>
      </c>
      <c r="BA57" s="324"/>
      <c r="BB57" s="321" t="s">
        <v>54</v>
      </c>
      <c r="BC57" s="322"/>
      <c r="BD57" s="323" t="s">
        <v>55</v>
      </c>
      <c r="BE57" s="324"/>
    </row>
    <row r="58" spans="2:57" s="23" customFormat="1" ht="39.75" customHeight="1"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119"/>
      <c r="U58" s="120"/>
      <c r="V58" s="62"/>
      <c r="W58" s="121"/>
      <c r="X58" s="121"/>
      <c r="Y58" s="118"/>
      <c r="Z58" s="118"/>
      <c r="AA58" s="72"/>
      <c r="AB58" s="117"/>
      <c r="AC58" s="117"/>
      <c r="AD58" s="117"/>
      <c r="AE58" s="306" t="s">
        <v>53</v>
      </c>
      <c r="AF58" s="307"/>
      <c r="AG58" s="307"/>
      <c r="AH58" s="307"/>
      <c r="AI58" s="307"/>
      <c r="AJ58" s="315"/>
      <c r="AK58" s="306" t="s">
        <v>51</v>
      </c>
      <c r="AL58" s="307"/>
      <c r="AM58" s="307"/>
      <c r="AN58" s="312" t="s">
        <v>107</v>
      </c>
      <c r="AO58" s="313"/>
      <c r="AP58" s="313"/>
      <c r="AQ58" s="313"/>
      <c r="AR58" s="313"/>
      <c r="AS58" s="313"/>
      <c r="AT58" s="313"/>
      <c r="AU58" s="313"/>
      <c r="AV58" s="313"/>
      <c r="AW58" s="314"/>
      <c r="AX58" s="229"/>
      <c r="AY58" s="208"/>
      <c r="AZ58" s="208"/>
      <c r="BA58" s="209"/>
      <c r="BB58" s="207">
        <f>25*AX58*2</f>
        <v>0</v>
      </c>
      <c r="BC58" s="208"/>
      <c r="BD58" s="208"/>
      <c r="BE58" s="209"/>
    </row>
    <row r="59" spans="2:57" s="23" customFormat="1" ht="72" customHeight="1"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119"/>
      <c r="U59" s="120"/>
      <c r="V59" s="62"/>
      <c r="W59" s="121"/>
      <c r="X59" s="121"/>
      <c r="Y59" s="118"/>
      <c r="Z59" s="118"/>
      <c r="AA59" s="72"/>
      <c r="AB59" s="117"/>
      <c r="AC59" s="117"/>
      <c r="AD59" s="117"/>
      <c r="AE59" s="308"/>
      <c r="AF59" s="309"/>
      <c r="AG59" s="309"/>
      <c r="AH59" s="309"/>
      <c r="AI59" s="309"/>
      <c r="AJ59" s="316"/>
      <c r="AK59" s="308"/>
      <c r="AL59" s="309"/>
      <c r="AM59" s="309"/>
      <c r="AN59" s="490" t="s">
        <v>114</v>
      </c>
      <c r="AO59" s="491"/>
      <c r="AP59" s="491"/>
      <c r="AQ59" s="491"/>
      <c r="AR59" s="491"/>
      <c r="AS59" s="491"/>
      <c r="AT59" s="491"/>
      <c r="AU59" s="491"/>
      <c r="AV59" s="491"/>
      <c r="AW59" s="492"/>
      <c r="AX59" s="493">
        <v>2</v>
      </c>
      <c r="AY59" s="122"/>
      <c r="AZ59" s="122"/>
      <c r="BA59" s="123"/>
      <c r="BB59" s="210">
        <f>25*AX59*2</f>
        <v>100</v>
      </c>
      <c r="BC59" s="122"/>
      <c r="BD59" s="122"/>
      <c r="BE59" s="123"/>
    </row>
    <row r="60" spans="2:57" s="23" customFormat="1" ht="39.75" customHeight="1" thickBot="1">
      <c r="B60" s="199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119"/>
      <c r="U60" s="120"/>
      <c r="V60" s="62"/>
      <c r="W60" s="121"/>
      <c r="X60" s="121"/>
      <c r="Y60" s="118"/>
      <c r="Z60" s="118"/>
      <c r="AA60" s="72"/>
      <c r="AB60" s="117"/>
      <c r="AC60" s="117"/>
      <c r="AD60" s="117"/>
      <c r="AE60" s="310"/>
      <c r="AF60" s="311"/>
      <c r="AG60" s="311"/>
      <c r="AH60" s="311"/>
      <c r="AI60" s="311"/>
      <c r="AJ60" s="317"/>
      <c r="AK60" s="310"/>
      <c r="AL60" s="311"/>
      <c r="AM60" s="311"/>
      <c r="AN60" s="473" t="s">
        <v>108</v>
      </c>
      <c r="AO60" s="474"/>
      <c r="AP60" s="474"/>
      <c r="AQ60" s="474"/>
      <c r="AR60" s="474"/>
      <c r="AS60" s="474"/>
      <c r="AT60" s="474"/>
      <c r="AU60" s="474"/>
      <c r="AV60" s="474"/>
      <c r="AW60" s="475"/>
      <c r="AX60" s="230">
        <v>2</v>
      </c>
      <c r="AY60" s="124"/>
      <c r="AZ60" s="124"/>
      <c r="BA60" s="125"/>
      <c r="BB60" s="211">
        <f>25*AX60*2</f>
        <v>100</v>
      </c>
      <c r="BC60" s="124"/>
      <c r="BD60" s="124"/>
      <c r="BE60" s="125"/>
    </row>
    <row r="61" ht="42.75" customHeight="1"/>
    <row r="62" spans="20:54" ht="35.25">
      <c r="T62" s="155" t="s">
        <v>96</v>
      </c>
      <c r="U62" s="156"/>
      <c r="V62" s="156"/>
      <c r="W62" s="202"/>
      <c r="X62" s="203"/>
      <c r="Y62" s="159"/>
      <c r="Z62" s="159"/>
      <c r="AA62" s="157"/>
      <c r="AB62" s="158"/>
      <c r="AC62" s="159"/>
      <c r="AD62" s="159"/>
      <c r="AE62" s="160"/>
      <c r="AF62" s="161" t="s">
        <v>27</v>
      </c>
      <c r="AG62" s="248" t="s">
        <v>98</v>
      </c>
      <c r="AH62" s="248"/>
      <c r="AI62" s="248"/>
      <c r="AJ62" s="248"/>
      <c r="AK62" s="248"/>
      <c r="AL62" s="248"/>
      <c r="AM62" s="161" t="s">
        <v>27</v>
      </c>
      <c r="BA62" s="162"/>
      <c r="BB62" s="75"/>
    </row>
    <row r="63" spans="20:54" ht="34.5">
      <c r="T63" s="156"/>
      <c r="U63" s="156"/>
      <c r="V63" s="156"/>
      <c r="W63" s="156"/>
      <c r="X63" s="156"/>
      <c r="Y63" s="163"/>
      <c r="Z63" s="163"/>
      <c r="AA63" s="156"/>
      <c r="AB63" s="156"/>
      <c r="AC63" s="163"/>
      <c r="AD63" s="163"/>
      <c r="AE63" s="163"/>
      <c r="AF63" s="164"/>
      <c r="AG63" s="164"/>
      <c r="AH63" s="164"/>
      <c r="AI63" s="164"/>
      <c r="AJ63" s="156"/>
      <c r="AK63" s="156"/>
      <c r="AL63" s="156"/>
      <c r="AM63" s="156"/>
      <c r="BA63" s="156"/>
      <c r="BB63" s="75"/>
    </row>
    <row r="64" spans="20:54" ht="34.5">
      <c r="T64" s="156"/>
      <c r="U64" s="156"/>
      <c r="V64" s="156"/>
      <c r="W64" s="163"/>
      <c r="X64" s="163"/>
      <c r="Y64" s="163"/>
      <c r="Z64" s="163"/>
      <c r="AA64" s="163"/>
      <c r="AB64" s="163"/>
      <c r="AC64" s="163"/>
      <c r="AD64" s="163"/>
      <c r="AE64" s="163"/>
      <c r="AF64" s="164"/>
      <c r="AG64" s="164"/>
      <c r="AH64" s="164"/>
      <c r="AI64" s="164"/>
      <c r="AJ64" s="156"/>
      <c r="AK64" s="156"/>
      <c r="AL64" s="156"/>
      <c r="AM64" s="156"/>
      <c r="BA64" s="156"/>
      <c r="BB64" s="75"/>
    </row>
    <row r="65" spans="20:54" ht="35.25" customHeight="1">
      <c r="T65" s="155" t="s">
        <v>97</v>
      </c>
      <c r="U65" s="156"/>
      <c r="V65" s="156"/>
      <c r="W65" s="202"/>
      <c r="X65" s="203"/>
      <c r="Y65" s="159"/>
      <c r="Z65" s="159"/>
      <c r="AA65" s="157"/>
      <c r="AB65" s="158"/>
      <c r="AC65" s="159"/>
      <c r="AD65" s="159"/>
      <c r="AE65" s="160"/>
      <c r="AF65" s="161" t="s">
        <v>27</v>
      </c>
      <c r="AG65" s="248" t="s">
        <v>98</v>
      </c>
      <c r="AH65" s="248"/>
      <c r="AI65" s="248"/>
      <c r="AJ65" s="248"/>
      <c r="AK65" s="248"/>
      <c r="AL65" s="248"/>
      <c r="AM65" s="161" t="s">
        <v>27</v>
      </c>
      <c r="BA65" s="165"/>
      <c r="BB65" s="75"/>
    </row>
    <row r="66" spans="20:54" ht="34.5">
      <c r="T66" s="75"/>
      <c r="U66" s="166"/>
      <c r="V66" s="167"/>
      <c r="W66" s="168"/>
      <c r="X66" s="169"/>
      <c r="Y66" s="169"/>
      <c r="Z66" s="169"/>
      <c r="AA66" s="169"/>
      <c r="AB66" s="169"/>
      <c r="AC66" s="169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</row>
  </sheetData>
  <sheetProtection/>
  <mergeCells count="140">
    <mergeCell ref="AX19:BA19"/>
    <mergeCell ref="BB18:BE18"/>
    <mergeCell ref="BB19:BE19"/>
    <mergeCell ref="B2:BA2"/>
    <mergeCell ref="B4:BA4"/>
    <mergeCell ref="AN60:AW60"/>
    <mergeCell ref="AE55:AJ57"/>
    <mergeCell ref="Y55:Z55"/>
    <mergeCell ref="T57:U57"/>
    <mergeCell ref="AK55:AM57"/>
    <mergeCell ref="W57:X57"/>
    <mergeCell ref="Y57:Z57"/>
    <mergeCell ref="AE58:AJ60"/>
    <mergeCell ref="T55:U55"/>
    <mergeCell ref="A8:U8"/>
    <mergeCell ref="A9:U9"/>
    <mergeCell ref="A10:U10"/>
    <mergeCell ref="W15:AD21"/>
    <mergeCell ref="A13:U13"/>
    <mergeCell ref="B14:BE14"/>
    <mergeCell ref="AJ19:AK20"/>
    <mergeCell ref="AV11:AZ12"/>
    <mergeCell ref="AB9:AU9"/>
    <mergeCell ref="AX18:BA18"/>
    <mergeCell ref="BB20:BB21"/>
    <mergeCell ref="AY20:BA20"/>
    <mergeCell ref="AW18:AW21"/>
    <mergeCell ref="AV18:AV21"/>
    <mergeCell ref="AY13:BE13"/>
    <mergeCell ref="BC20:BE20"/>
    <mergeCell ref="W56:X56"/>
    <mergeCell ref="AP50:AW50"/>
    <mergeCell ref="AP51:AW51"/>
    <mergeCell ref="AP52:AW52"/>
    <mergeCell ref="A12:U12"/>
    <mergeCell ref="BA11:BE11"/>
    <mergeCell ref="AP46:AW46"/>
    <mergeCell ref="AP47:AW47"/>
    <mergeCell ref="AP48:AW48"/>
    <mergeCell ref="AS18:AS21"/>
    <mergeCell ref="T15:V21"/>
    <mergeCell ref="BB7:BE7"/>
    <mergeCell ref="W8:AA8"/>
    <mergeCell ref="BB8:BE8"/>
    <mergeCell ref="AE15:AF17"/>
    <mergeCell ref="AG15:AN17"/>
    <mergeCell ref="AX15:BE15"/>
    <mergeCell ref="AO15:AO21"/>
    <mergeCell ref="AH19:AI20"/>
    <mergeCell ref="AE18:AE21"/>
    <mergeCell ref="AX17:BE17"/>
    <mergeCell ref="AQ18:AQ21"/>
    <mergeCell ref="AX16:BE16"/>
    <mergeCell ref="BA9:BF9"/>
    <mergeCell ref="W11:AU11"/>
    <mergeCell ref="AX20:AX21"/>
    <mergeCell ref="AH18:AN18"/>
    <mergeCell ref="AN19:AN21"/>
    <mergeCell ref="AP15:AW17"/>
    <mergeCell ref="AV8:AZ9"/>
    <mergeCell ref="AF18:AF21"/>
    <mergeCell ref="AG18:AG21"/>
    <mergeCell ref="AL19:AM20"/>
    <mergeCell ref="W22:AD22"/>
    <mergeCell ref="B24:BE24"/>
    <mergeCell ref="T22:V22"/>
    <mergeCell ref="B23:BE23"/>
    <mergeCell ref="B15:B21"/>
    <mergeCell ref="AR18:AR21"/>
    <mergeCell ref="AU18:AU21"/>
    <mergeCell ref="AP18:AP21"/>
    <mergeCell ref="AE44:AH52"/>
    <mergeCell ref="AI50:AO50"/>
    <mergeCell ref="AI45:AO45"/>
    <mergeCell ref="AI46:AO46"/>
    <mergeCell ref="AI47:AO47"/>
    <mergeCell ref="B28:BE28"/>
    <mergeCell ref="AT18:AT21"/>
    <mergeCell ref="AP44:AW44"/>
    <mergeCell ref="T25:V25"/>
    <mergeCell ref="BB57:BC57"/>
    <mergeCell ref="BD57:BE57"/>
    <mergeCell ref="AX57:AY57"/>
    <mergeCell ref="AZ57:BA57"/>
    <mergeCell ref="AX55:BA56"/>
    <mergeCell ref="W25:AD25"/>
    <mergeCell ref="Y56:Z56"/>
    <mergeCell ref="BB55:BE56"/>
    <mergeCell ref="B35:BE35"/>
    <mergeCell ref="B38:AD38"/>
    <mergeCell ref="AI44:AO44"/>
    <mergeCell ref="AI48:AO48"/>
    <mergeCell ref="U45:V45"/>
    <mergeCell ref="AK58:AM60"/>
    <mergeCell ref="AN58:AW58"/>
    <mergeCell ref="AN59:AW59"/>
    <mergeCell ref="AN55:AW57"/>
    <mergeCell ref="AI52:AO52"/>
    <mergeCell ref="AI51:AO51"/>
    <mergeCell ref="AE54:BE54"/>
    <mergeCell ref="B44:B45"/>
    <mergeCell ref="AB44:AD45"/>
    <mergeCell ref="T53:BE53"/>
    <mergeCell ref="AI49:AO49"/>
    <mergeCell ref="AP45:AW45"/>
    <mergeCell ref="T26:V26"/>
    <mergeCell ref="B34:AD34"/>
    <mergeCell ref="AP49:AW49"/>
    <mergeCell ref="T36:V36"/>
    <mergeCell ref="B31:AD31"/>
    <mergeCell ref="B42:AD42"/>
    <mergeCell ref="T41:V41"/>
    <mergeCell ref="T39:AD39"/>
    <mergeCell ref="AB12:AK12"/>
    <mergeCell ref="W26:AD26"/>
    <mergeCell ref="W29:AD29"/>
    <mergeCell ref="W41:AC41"/>
    <mergeCell ref="B40:BE40"/>
    <mergeCell ref="T29:V29"/>
    <mergeCell ref="B32:BE32"/>
    <mergeCell ref="AG62:AL62"/>
    <mergeCell ref="AG65:AL65"/>
    <mergeCell ref="T56:U56"/>
    <mergeCell ref="W30:AD30"/>
    <mergeCell ref="T30:V30"/>
    <mergeCell ref="W36:AD36"/>
    <mergeCell ref="W55:X55"/>
    <mergeCell ref="U44:V44"/>
    <mergeCell ref="B43:AD43"/>
    <mergeCell ref="B54:Z54"/>
    <mergeCell ref="V12:AA12"/>
    <mergeCell ref="T37:V37"/>
    <mergeCell ref="W37:AD37"/>
    <mergeCell ref="B5:BA5"/>
    <mergeCell ref="B6:BA6"/>
    <mergeCell ref="B7:BA7"/>
    <mergeCell ref="AB8:AE8"/>
    <mergeCell ref="V10:X10"/>
    <mergeCell ref="Y10:AU10"/>
    <mergeCell ref="B27:AD27"/>
  </mergeCells>
  <printOptions/>
  <pageMargins left="0.1968503937007874" right="0" top="0.3937007874015748" bottom="0" header="0" footer="0"/>
  <pageSetup horizontalDpi="300" verticalDpi="300" orientation="landscape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66"/>
  <sheetViews>
    <sheetView tabSelected="1" zoomScale="30" zoomScaleNormal="30" zoomScaleSheetLayoutView="40" workbookViewId="0" topLeftCell="T1">
      <selection activeCell="AX17" sqref="AX17:BE17"/>
    </sheetView>
  </sheetViews>
  <sheetFormatPr defaultColWidth="10.25390625" defaultRowHeight="12.75"/>
  <cols>
    <col min="1" max="1" width="45.75390625" style="1" customWidth="1"/>
    <col min="2" max="2" width="6.25390625" style="1" customWidth="1"/>
    <col min="3" max="19" width="6.25390625" style="1" hidden="1" customWidth="1"/>
    <col min="20" max="20" width="42.25390625" style="1" customWidth="1"/>
    <col min="21" max="21" width="42.25390625" style="2" customWidth="1"/>
    <col min="22" max="22" width="41.5039062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14.75390625" style="5" customWidth="1"/>
    <col min="28" max="28" width="14.50390625" style="5" customWidth="1"/>
    <col min="29" max="29" width="10.25390625" style="5" customWidth="1"/>
    <col min="30" max="30" width="15.50390625" style="6" customWidth="1"/>
    <col min="31" max="32" width="12.75390625" style="6" customWidth="1"/>
    <col min="33" max="33" width="14.25390625" style="6" customWidth="1"/>
    <col min="34" max="34" width="9.50390625" style="6" customWidth="1"/>
    <col min="35" max="36" width="10.75390625" style="6" customWidth="1"/>
    <col min="37" max="37" width="20.50390625" style="6" customWidth="1"/>
    <col min="38" max="38" width="11.75390625" style="6" customWidth="1"/>
    <col min="39" max="39" width="18.50390625" style="6" customWidth="1"/>
    <col min="40" max="40" width="15.75390625" style="6" customWidth="1"/>
    <col min="41" max="41" width="12.75390625" style="6" customWidth="1"/>
    <col min="42" max="57" width="10.75390625" style="1" customWidth="1"/>
    <col min="58" max="16384" width="10.25390625" style="1" customWidth="1"/>
  </cols>
  <sheetData>
    <row r="2" spans="2:53" ht="39.75">
      <c r="B2" s="470" t="s">
        <v>30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</row>
    <row r="3" ht="15.75" customHeight="1"/>
    <row r="4" spans="2:53" ht="56.25" customHeight="1">
      <c r="B4" s="471" t="s">
        <v>0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</row>
    <row r="5" spans="2:53" ht="56.25" customHeight="1">
      <c r="B5" s="239" t="s">
        <v>87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</row>
    <row r="6" spans="2:53" ht="42.75" customHeight="1">
      <c r="B6" s="240" t="s">
        <v>103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</row>
    <row r="7" spans="1:57" ht="50.25" customHeight="1">
      <c r="A7" s="113"/>
      <c r="B7" s="241" t="s">
        <v>104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395"/>
      <c r="BC7" s="395"/>
      <c r="BD7" s="395"/>
      <c r="BE7" s="395"/>
    </row>
    <row r="8" spans="1:57" ht="70.5" customHeight="1" thickBot="1">
      <c r="A8" s="445" t="s">
        <v>28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115" t="s">
        <v>89</v>
      </c>
      <c r="W8" s="396" t="s">
        <v>46</v>
      </c>
      <c r="X8" s="396"/>
      <c r="Y8" s="396"/>
      <c r="Z8" s="396"/>
      <c r="AA8" s="396"/>
      <c r="AB8" s="242" t="s">
        <v>88</v>
      </c>
      <c r="AC8" s="242"/>
      <c r="AD8" s="242"/>
      <c r="AE8" s="242"/>
      <c r="AF8" s="200" t="s">
        <v>90</v>
      </c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387" t="s">
        <v>31</v>
      </c>
      <c r="AW8" s="388"/>
      <c r="AX8" s="388"/>
      <c r="AY8" s="388"/>
      <c r="AZ8" s="388"/>
      <c r="BA8" s="82"/>
      <c r="BB8" s="397"/>
      <c r="BC8" s="397"/>
      <c r="BD8" s="397"/>
      <c r="BE8" s="397"/>
    </row>
    <row r="9" spans="1:58" ht="42" customHeight="1" thickBot="1">
      <c r="A9" s="446" t="s">
        <v>43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7"/>
      <c r="W9" s="77"/>
      <c r="X9" s="79"/>
      <c r="Y9" s="79"/>
      <c r="Z9" s="79"/>
      <c r="AA9" s="79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8"/>
      <c r="AO9" s="428"/>
      <c r="AP9" s="428"/>
      <c r="AQ9" s="428"/>
      <c r="AR9" s="428"/>
      <c r="AS9" s="428"/>
      <c r="AT9" s="428"/>
      <c r="AU9" s="428"/>
      <c r="AV9" s="388"/>
      <c r="AW9" s="388"/>
      <c r="AX9" s="388"/>
      <c r="AY9" s="388"/>
      <c r="AZ9" s="388"/>
      <c r="BA9" s="372" t="s">
        <v>99</v>
      </c>
      <c r="BB9" s="372"/>
      <c r="BC9" s="372"/>
      <c r="BD9" s="372"/>
      <c r="BE9" s="372"/>
      <c r="BF9" s="218"/>
    </row>
    <row r="10" spans="1:57" ht="42" customHeight="1" thickBot="1">
      <c r="A10" s="448" t="s">
        <v>44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243" t="s">
        <v>91</v>
      </c>
      <c r="W10" s="243"/>
      <c r="X10" s="243"/>
      <c r="Y10" s="244" t="s">
        <v>92</v>
      </c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81"/>
      <c r="AW10" s="82"/>
      <c r="AX10" s="82"/>
      <c r="AY10" s="82"/>
      <c r="AZ10" s="82"/>
      <c r="BA10" s="82"/>
      <c r="BB10" s="78"/>
      <c r="BC10" s="78"/>
      <c r="BD10" s="78"/>
      <c r="BE10" s="78"/>
    </row>
    <row r="11" spans="1:57" ht="30.75" customHeight="1" thickBo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201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426" t="s">
        <v>33</v>
      </c>
      <c r="AW11" s="427"/>
      <c r="AX11" s="427"/>
      <c r="AY11" s="427"/>
      <c r="AZ11" s="427"/>
      <c r="BA11" s="425" t="s">
        <v>77</v>
      </c>
      <c r="BB11" s="425"/>
      <c r="BC11" s="425"/>
      <c r="BD11" s="425"/>
      <c r="BE11" s="425"/>
    </row>
    <row r="12" spans="1:53" s="76" customFormat="1" ht="48.75" customHeight="1" thickBot="1">
      <c r="A12" s="424" t="s">
        <v>45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233" t="s">
        <v>93</v>
      </c>
      <c r="W12" s="233"/>
      <c r="X12" s="233"/>
      <c r="Y12" s="233"/>
      <c r="Z12" s="233"/>
      <c r="AA12" s="233"/>
      <c r="AB12" s="269" t="s">
        <v>94</v>
      </c>
      <c r="AC12" s="269"/>
      <c r="AD12" s="269"/>
      <c r="AE12" s="269"/>
      <c r="AF12" s="269"/>
      <c r="AG12" s="269"/>
      <c r="AH12" s="269"/>
      <c r="AI12" s="269"/>
      <c r="AJ12" s="269"/>
      <c r="AK12" s="269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427"/>
      <c r="AW12" s="427"/>
      <c r="AX12" s="427"/>
      <c r="AY12" s="427"/>
      <c r="AZ12" s="427"/>
      <c r="BA12" s="87"/>
    </row>
    <row r="13" spans="1:57" ht="48" customHeight="1">
      <c r="A13" s="458" t="s">
        <v>112</v>
      </c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80"/>
      <c r="AV13" s="128" t="s">
        <v>32</v>
      </c>
      <c r="AW13" s="128"/>
      <c r="AX13" s="128"/>
      <c r="AY13" s="438" t="s">
        <v>59</v>
      </c>
      <c r="AZ13" s="438"/>
      <c r="BA13" s="438"/>
      <c r="BB13" s="438"/>
      <c r="BC13" s="438"/>
      <c r="BD13" s="438"/>
      <c r="BE13" s="438"/>
    </row>
    <row r="14" spans="2:57" ht="63" customHeight="1" thickBot="1">
      <c r="B14" s="459" t="s">
        <v>41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60"/>
      <c r="BC14" s="460"/>
      <c r="BD14" s="460"/>
      <c r="BE14" s="460"/>
    </row>
    <row r="15" spans="2:57" s="8" customFormat="1" ht="112.5" customHeight="1" thickBot="1">
      <c r="B15" s="363" t="s">
        <v>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389" t="s">
        <v>82</v>
      </c>
      <c r="U15" s="389"/>
      <c r="V15" s="390"/>
      <c r="W15" s="449" t="s">
        <v>67</v>
      </c>
      <c r="X15" s="450"/>
      <c r="Y15" s="450"/>
      <c r="Z15" s="450"/>
      <c r="AA15" s="450"/>
      <c r="AB15" s="450"/>
      <c r="AC15" s="450"/>
      <c r="AD15" s="451"/>
      <c r="AE15" s="398" t="s">
        <v>2</v>
      </c>
      <c r="AF15" s="399"/>
      <c r="AG15" s="404" t="s">
        <v>3</v>
      </c>
      <c r="AH15" s="405"/>
      <c r="AI15" s="405"/>
      <c r="AJ15" s="405"/>
      <c r="AK15" s="405"/>
      <c r="AL15" s="405"/>
      <c r="AM15" s="405"/>
      <c r="AN15" s="406"/>
      <c r="AO15" s="413" t="s">
        <v>4</v>
      </c>
      <c r="AP15" s="381" t="s">
        <v>5</v>
      </c>
      <c r="AQ15" s="382"/>
      <c r="AR15" s="382"/>
      <c r="AS15" s="382"/>
      <c r="AT15" s="382"/>
      <c r="AU15" s="382"/>
      <c r="AV15" s="382"/>
      <c r="AW15" s="382"/>
      <c r="AX15" s="410" t="s">
        <v>101</v>
      </c>
      <c r="AY15" s="411"/>
      <c r="AZ15" s="411"/>
      <c r="BA15" s="411"/>
      <c r="BB15" s="411"/>
      <c r="BC15" s="411"/>
      <c r="BD15" s="411"/>
      <c r="BE15" s="412"/>
    </row>
    <row r="16" spans="2:57" s="8" customFormat="1" ht="48" customHeight="1" thickBot="1" thickTop="1">
      <c r="B16" s="36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391"/>
      <c r="U16" s="391"/>
      <c r="V16" s="392"/>
      <c r="W16" s="452"/>
      <c r="X16" s="453"/>
      <c r="Y16" s="453"/>
      <c r="Z16" s="453"/>
      <c r="AA16" s="453"/>
      <c r="AB16" s="453"/>
      <c r="AC16" s="453"/>
      <c r="AD16" s="454"/>
      <c r="AE16" s="400"/>
      <c r="AF16" s="401"/>
      <c r="AG16" s="400"/>
      <c r="AH16" s="288"/>
      <c r="AI16" s="288"/>
      <c r="AJ16" s="288"/>
      <c r="AK16" s="288"/>
      <c r="AL16" s="288"/>
      <c r="AM16" s="288"/>
      <c r="AN16" s="407"/>
      <c r="AO16" s="414"/>
      <c r="AP16" s="383"/>
      <c r="AQ16" s="384"/>
      <c r="AR16" s="384"/>
      <c r="AS16" s="384"/>
      <c r="AT16" s="384"/>
      <c r="AU16" s="384"/>
      <c r="AV16" s="384"/>
      <c r="AW16" s="384"/>
      <c r="AX16" s="369" t="s">
        <v>80</v>
      </c>
      <c r="AY16" s="370"/>
      <c r="AZ16" s="370"/>
      <c r="BA16" s="370"/>
      <c r="BB16" s="370"/>
      <c r="BC16" s="370"/>
      <c r="BD16" s="370"/>
      <c r="BE16" s="371"/>
    </row>
    <row r="17" spans="2:57" s="8" customFormat="1" ht="45" customHeight="1" thickBot="1" thickTop="1">
      <c r="B17" s="36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391"/>
      <c r="U17" s="391"/>
      <c r="V17" s="392"/>
      <c r="W17" s="452"/>
      <c r="X17" s="453"/>
      <c r="Y17" s="453"/>
      <c r="Z17" s="453"/>
      <c r="AA17" s="453"/>
      <c r="AB17" s="453"/>
      <c r="AC17" s="453"/>
      <c r="AD17" s="454"/>
      <c r="AE17" s="402"/>
      <c r="AF17" s="403"/>
      <c r="AG17" s="402"/>
      <c r="AH17" s="408"/>
      <c r="AI17" s="408"/>
      <c r="AJ17" s="408"/>
      <c r="AK17" s="408"/>
      <c r="AL17" s="408"/>
      <c r="AM17" s="408"/>
      <c r="AN17" s="409"/>
      <c r="AO17" s="414"/>
      <c r="AP17" s="385"/>
      <c r="AQ17" s="386"/>
      <c r="AR17" s="386"/>
      <c r="AS17" s="386"/>
      <c r="AT17" s="386"/>
      <c r="AU17" s="386"/>
      <c r="AV17" s="386"/>
      <c r="AW17" s="386"/>
      <c r="AX17" s="486" t="s">
        <v>113</v>
      </c>
      <c r="AY17" s="487"/>
      <c r="AZ17" s="487"/>
      <c r="BA17" s="487"/>
      <c r="BB17" s="488"/>
      <c r="BC17" s="488"/>
      <c r="BD17" s="488"/>
      <c r="BE17" s="489"/>
    </row>
    <row r="18" spans="2:57" s="8" customFormat="1" ht="30" customHeight="1" thickTop="1">
      <c r="B18" s="36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391"/>
      <c r="U18" s="391"/>
      <c r="V18" s="392"/>
      <c r="W18" s="452"/>
      <c r="X18" s="453"/>
      <c r="Y18" s="453"/>
      <c r="Z18" s="453"/>
      <c r="AA18" s="453"/>
      <c r="AB18" s="453"/>
      <c r="AC18" s="453"/>
      <c r="AD18" s="454"/>
      <c r="AE18" s="417" t="s">
        <v>6</v>
      </c>
      <c r="AF18" s="345" t="s">
        <v>7</v>
      </c>
      <c r="AG18" s="348" t="s">
        <v>8</v>
      </c>
      <c r="AH18" s="376" t="s">
        <v>9</v>
      </c>
      <c r="AI18" s="377"/>
      <c r="AJ18" s="377"/>
      <c r="AK18" s="377"/>
      <c r="AL18" s="377"/>
      <c r="AM18" s="377"/>
      <c r="AN18" s="378"/>
      <c r="AO18" s="414"/>
      <c r="AP18" s="330" t="s">
        <v>10</v>
      </c>
      <c r="AQ18" s="366" t="s">
        <v>11</v>
      </c>
      <c r="AR18" s="366" t="s">
        <v>12</v>
      </c>
      <c r="AS18" s="339" t="s">
        <v>13</v>
      </c>
      <c r="AT18" s="339" t="s">
        <v>14</v>
      </c>
      <c r="AU18" s="366" t="s">
        <v>15</v>
      </c>
      <c r="AV18" s="366" t="s">
        <v>16</v>
      </c>
      <c r="AW18" s="435" t="s">
        <v>17</v>
      </c>
      <c r="AX18" s="480" t="s">
        <v>85</v>
      </c>
      <c r="AY18" s="481"/>
      <c r="AZ18" s="481"/>
      <c r="BA18" s="482"/>
      <c r="BB18" s="483" t="s">
        <v>86</v>
      </c>
      <c r="BC18" s="484"/>
      <c r="BD18" s="484"/>
      <c r="BE18" s="485"/>
    </row>
    <row r="19" spans="2:57" s="10" customFormat="1" ht="30" customHeight="1">
      <c r="B19" s="36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391"/>
      <c r="U19" s="391"/>
      <c r="V19" s="392"/>
      <c r="W19" s="452"/>
      <c r="X19" s="453"/>
      <c r="Y19" s="453"/>
      <c r="Z19" s="453"/>
      <c r="AA19" s="453"/>
      <c r="AB19" s="453"/>
      <c r="AC19" s="453"/>
      <c r="AD19" s="454"/>
      <c r="AE19" s="418"/>
      <c r="AF19" s="346"/>
      <c r="AG19" s="349"/>
      <c r="AH19" s="416" t="s">
        <v>18</v>
      </c>
      <c r="AI19" s="416"/>
      <c r="AJ19" s="351" t="s">
        <v>36</v>
      </c>
      <c r="AK19" s="352"/>
      <c r="AL19" s="351" t="s">
        <v>37</v>
      </c>
      <c r="AM19" s="352"/>
      <c r="AN19" s="379" t="s">
        <v>29</v>
      </c>
      <c r="AO19" s="414"/>
      <c r="AP19" s="331"/>
      <c r="AQ19" s="367"/>
      <c r="AR19" s="367"/>
      <c r="AS19" s="340"/>
      <c r="AT19" s="340"/>
      <c r="AU19" s="367"/>
      <c r="AV19" s="367"/>
      <c r="AW19" s="436"/>
      <c r="AX19" s="461"/>
      <c r="AY19" s="462"/>
      <c r="AZ19" s="462"/>
      <c r="BA19" s="463"/>
      <c r="BB19" s="461"/>
      <c r="BC19" s="462"/>
      <c r="BD19" s="462"/>
      <c r="BE19" s="463"/>
    </row>
    <row r="20" spans="2:57" s="10" customFormat="1" ht="45" customHeight="1">
      <c r="B20" s="36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91"/>
      <c r="U20" s="391"/>
      <c r="V20" s="392"/>
      <c r="W20" s="452"/>
      <c r="X20" s="453"/>
      <c r="Y20" s="453"/>
      <c r="Z20" s="453"/>
      <c r="AA20" s="453"/>
      <c r="AB20" s="453"/>
      <c r="AC20" s="453"/>
      <c r="AD20" s="454"/>
      <c r="AE20" s="418"/>
      <c r="AF20" s="346"/>
      <c r="AG20" s="349"/>
      <c r="AH20" s="416"/>
      <c r="AI20" s="416"/>
      <c r="AJ20" s="353"/>
      <c r="AK20" s="354"/>
      <c r="AL20" s="353"/>
      <c r="AM20" s="354"/>
      <c r="AN20" s="379"/>
      <c r="AO20" s="414"/>
      <c r="AP20" s="331"/>
      <c r="AQ20" s="367"/>
      <c r="AR20" s="367"/>
      <c r="AS20" s="340"/>
      <c r="AT20" s="340"/>
      <c r="AU20" s="367"/>
      <c r="AV20" s="367"/>
      <c r="AW20" s="436"/>
      <c r="AX20" s="374" t="s">
        <v>8</v>
      </c>
      <c r="AY20" s="433" t="s">
        <v>19</v>
      </c>
      <c r="AZ20" s="434"/>
      <c r="BA20" s="434"/>
      <c r="BB20" s="374" t="s">
        <v>8</v>
      </c>
      <c r="BC20" s="433" t="s">
        <v>19</v>
      </c>
      <c r="BD20" s="434"/>
      <c r="BE20" s="439"/>
    </row>
    <row r="21" spans="2:57" s="10" customFormat="1" ht="192.75" customHeight="1" thickBot="1">
      <c r="B21" s="36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93"/>
      <c r="U21" s="393"/>
      <c r="V21" s="394"/>
      <c r="W21" s="455"/>
      <c r="X21" s="456"/>
      <c r="Y21" s="456"/>
      <c r="Z21" s="456"/>
      <c r="AA21" s="456"/>
      <c r="AB21" s="456"/>
      <c r="AC21" s="456"/>
      <c r="AD21" s="457"/>
      <c r="AE21" s="419"/>
      <c r="AF21" s="347"/>
      <c r="AG21" s="350"/>
      <c r="AH21" s="86" t="s">
        <v>34</v>
      </c>
      <c r="AI21" s="85" t="s">
        <v>35</v>
      </c>
      <c r="AJ21" s="86" t="s">
        <v>34</v>
      </c>
      <c r="AK21" s="85" t="s">
        <v>35</v>
      </c>
      <c r="AL21" s="86" t="s">
        <v>34</v>
      </c>
      <c r="AM21" s="85" t="s">
        <v>35</v>
      </c>
      <c r="AN21" s="380"/>
      <c r="AO21" s="415"/>
      <c r="AP21" s="332"/>
      <c r="AQ21" s="368"/>
      <c r="AR21" s="368"/>
      <c r="AS21" s="341"/>
      <c r="AT21" s="341"/>
      <c r="AU21" s="368"/>
      <c r="AV21" s="368"/>
      <c r="AW21" s="437"/>
      <c r="AX21" s="375"/>
      <c r="AY21" s="12" t="s">
        <v>18</v>
      </c>
      <c r="AZ21" s="12" t="s">
        <v>20</v>
      </c>
      <c r="BA21" s="13" t="s">
        <v>81</v>
      </c>
      <c r="BB21" s="432"/>
      <c r="BC21" s="83" t="s">
        <v>18</v>
      </c>
      <c r="BD21" s="83" t="s">
        <v>20</v>
      </c>
      <c r="BE21" s="89" t="s">
        <v>81</v>
      </c>
    </row>
    <row r="22" spans="2:57" s="20" customFormat="1" ht="42.75" customHeight="1" thickBot="1" thickTop="1">
      <c r="B22" s="90">
        <v>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358">
        <v>2</v>
      </c>
      <c r="U22" s="358"/>
      <c r="V22" s="359"/>
      <c r="W22" s="355">
        <v>3</v>
      </c>
      <c r="X22" s="356"/>
      <c r="Y22" s="356"/>
      <c r="Z22" s="356"/>
      <c r="AA22" s="356"/>
      <c r="AB22" s="356"/>
      <c r="AC22" s="356"/>
      <c r="AD22" s="357"/>
      <c r="AE22" s="15">
        <v>4</v>
      </c>
      <c r="AF22" s="16">
        <v>5</v>
      </c>
      <c r="AG22" s="17">
        <v>6</v>
      </c>
      <c r="AH22" s="17"/>
      <c r="AI22" s="18">
        <v>7</v>
      </c>
      <c r="AJ22" s="18"/>
      <c r="AK22" s="18">
        <v>8</v>
      </c>
      <c r="AL22" s="18"/>
      <c r="AM22" s="18"/>
      <c r="AN22" s="18">
        <v>9</v>
      </c>
      <c r="AO22" s="16">
        <v>10</v>
      </c>
      <c r="AP22" s="18">
        <v>11</v>
      </c>
      <c r="AQ22" s="18">
        <v>12</v>
      </c>
      <c r="AR22" s="18">
        <v>13</v>
      </c>
      <c r="AS22" s="18">
        <v>14</v>
      </c>
      <c r="AT22" s="18">
        <v>15</v>
      </c>
      <c r="AU22" s="18">
        <v>16</v>
      </c>
      <c r="AV22" s="19">
        <v>17</v>
      </c>
      <c r="AW22" s="19">
        <v>18</v>
      </c>
      <c r="AX22" s="104">
        <v>19</v>
      </c>
      <c r="AY22" s="105">
        <v>20</v>
      </c>
      <c r="AZ22" s="105">
        <v>21</v>
      </c>
      <c r="BA22" s="106"/>
      <c r="BB22" s="107">
        <v>23</v>
      </c>
      <c r="BC22" s="108">
        <v>24</v>
      </c>
      <c r="BD22" s="108">
        <v>25</v>
      </c>
      <c r="BE22" s="109"/>
    </row>
    <row r="23" spans="2:57" s="20" customFormat="1" ht="48" customHeight="1" thickBot="1">
      <c r="B23" s="360" t="s">
        <v>38</v>
      </c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2"/>
    </row>
    <row r="24" spans="2:57" s="129" customFormat="1" ht="51" customHeight="1" thickBot="1">
      <c r="B24" s="284" t="s">
        <v>62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6"/>
    </row>
    <row r="25" spans="2:57" s="23" customFormat="1" ht="75" customHeight="1">
      <c r="B25" s="151">
        <v>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342" t="s">
        <v>78</v>
      </c>
      <c r="U25" s="343"/>
      <c r="V25" s="344"/>
      <c r="W25" s="325" t="s">
        <v>105</v>
      </c>
      <c r="X25" s="326"/>
      <c r="Y25" s="326"/>
      <c r="Z25" s="326"/>
      <c r="AA25" s="326"/>
      <c r="AB25" s="326"/>
      <c r="AC25" s="326"/>
      <c r="AD25" s="327"/>
      <c r="AE25" s="37">
        <v>2</v>
      </c>
      <c r="AF25" s="172">
        <f>AE25*30</f>
        <v>60</v>
      </c>
      <c r="AG25" s="173">
        <f>SUM(AH25+AJ25+AL25)</f>
        <v>4</v>
      </c>
      <c r="AH25" s="27">
        <v>2</v>
      </c>
      <c r="AI25" s="27"/>
      <c r="AJ25" s="134">
        <v>2</v>
      </c>
      <c r="AK25" s="28"/>
      <c r="AL25" s="28"/>
      <c r="AM25" s="28"/>
      <c r="AN25" s="219">
        <f>IF(AI25+AK25+AM25=0,"",AH25-AI25+AJ25-AK25+AL25-AM25)</f>
      </c>
      <c r="AO25" s="28">
        <f>AF25-AG25</f>
        <v>56</v>
      </c>
      <c r="AP25" s="135"/>
      <c r="AQ25" s="136">
        <v>1</v>
      </c>
      <c r="AR25" s="136">
        <v>1</v>
      </c>
      <c r="AS25" s="137"/>
      <c r="AT25" s="135"/>
      <c r="AU25" s="93"/>
      <c r="AV25" s="93"/>
      <c r="AW25" s="94"/>
      <c r="AX25" s="29">
        <f>SUM(AY25:BA25)</f>
        <v>4</v>
      </c>
      <c r="AY25" s="29">
        <v>2</v>
      </c>
      <c r="AZ25" s="29">
        <v>2</v>
      </c>
      <c r="BA25" s="40"/>
      <c r="BB25" s="138"/>
      <c r="BC25" s="21"/>
      <c r="BD25" s="139"/>
      <c r="BE25" s="22"/>
    </row>
    <row r="26" spans="2:57" s="23" customFormat="1" ht="79.5" customHeight="1" thickBot="1">
      <c r="B26" s="152">
        <v>2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297" t="s">
        <v>79</v>
      </c>
      <c r="U26" s="298"/>
      <c r="V26" s="299"/>
      <c r="W26" s="270" t="s">
        <v>105</v>
      </c>
      <c r="X26" s="271"/>
      <c r="Y26" s="271"/>
      <c r="Z26" s="271"/>
      <c r="AA26" s="271"/>
      <c r="AB26" s="271"/>
      <c r="AC26" s="271"/>
      <c r="AD26" s="272"/>
      <c r="AE26" s="130">
        <v>4</v>
      </c>
      <c r="AF26" s="174">
        <f>AE26*30</f>
        <v>120</v>
      </c>
      <c r="AG26" s="175">
        <f>SUM(AH26+AJ26+AL26)</f>
        <v>10</v>
      </c>
      <c r="AH26" s="33">
        <v>6</v>
      </c>
      <c r="AI26" s="33"/>
      <c r="AJ26" s="33">
        <v>4</v>
      </c>
      <c r="AK26" s="34"/>
      <c r="AL26" s="34"/>
      <c r="AM26" s="34"/>
      <c r="AN26" s="219">
        <f>IF(AI26+AK26+AM26=0,"",AH26-AI26+AJ26-AK26+AL26-AM26)</f>
      </c>
      <c r="AO26" s="34">
        <f>AF26-AG26</f>
        <v>110</v>
      </c>
      <c r="AP26" s="141">
        <v>2</v>
      </c>
      <c r="AQ26" s="142"/>
      <c r="AR26" s="142"/>
      <c r="AS26" s="143"/>
      <c r="AT26" s="141"/>
      <c r="AU26" s="46"/>
      <c r="AV26" s="46"/>
      <c r="AW26" s="47">
        <v>2</v>
      </c>
      <c r="AX26" s="35"/>
      <c r="AY26" s="46"/>
      <c r="AZ26" s="46"/>
      <c r="BA26" s="48"/>
      <c r="BB26" s="144">
        <f>SUM(BC26:BE26)</f>
        <v>10</v>
      </c>
      <c r="BC26" s="145">
        <v>6</v>
      </c>
      <c r="BD26" s="145">
        <v>4</v>
      </c>
      <c r="BE26" s="146"/>
    </row>
    <row r="27" spans="2:57" s="23" customFormat="1" ht="49.5" customHeight="1" thickBot="1">
      <c r="B27" s="245" t="s">
        <v>61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7"/>
      <c r="AE27" s="147">
        <f aca="true" t="shared" si="0" ref="AE27:AO27">SUM(AE25:AE26)</f>
        <v>6</v>
      </c>
      <c r="AF27" s="147">
        <f t="shared" si="0"/>
        <v>180</v>
      </c>
      <c r="AG27" s="147">
        <f t="shared" si="0"/>
        <v>14</v>
      </c>
      <c r="AH27" s="147">
        <f t="shared" si="0"/>
        <v>8</v>
      </c>
      <c r="AI27" s="147">
        <f t="shared" si="0"/>
        <v>0</v>
      </c>
      <c r="AJ27" s="147">
        <f t="shared" si="0"/>
        <v>6</v>
      </c>
      <c r="AK27" s="147">
        <f t="shared" si="0"/>
        <v>0</v>
      </c>
      <c r="AL27" s="147">
        <f t="shared" si="0"/>
        <v>0</v>
      </c>
      <c r="AM27" s="147">
        <f t="shared" si="0"/>
        <v>0</v>
      </c>
      <c r="AN27" s="147">
        <f t="shared" si="0"/>
        <v>0</v>
      </c>
      <c r="AO27" s="147">
        <f t="shared" si="0"/>
        <v>166</v>
      </c>
      <c r="AP27" s="148">
        <f>COUNTA(AP25:AP26)</f>
        <v>1</v>
      </c>
      <c r="AQ27" s="148">
        <f aca="true" t="shared" si="1" ref="AQ27:AW27">COUNTA(AQ25:AQ26)</f>
        <v>1</v>
      </c>
      <c r="AR27" s="148">
        <f t="shared" si="1"/>
        <v>1</v>
      </c>
      <c r="AS27" s="148">
        <f t="shared" si="1"/>
        <v>0</v>
      </c>
      <c r="AT27" s="148">
        <f t="shared" si="1"/>
        <v>0</v>
      </c>
      <c r="AU27" s="148">
        <f t="shared" si="1"/>
        <v>0</v>
      </c>
      <c r="AV27" s="148">
        <f t="shared" si="1"/>
        <v>0</v>
      </c>
      <c r="AW27" s="147">
        <f t="shared" si="1"/>
        <v>1</v>
      </c>
      <c r="AX27" s="148">
        <f aca="true" t="shared" si="2" ref="AX27:BE27">SUM(AX25:AX26)</f>
        <v>4</v>
      </c>
      <c r="AY27" s="150">
        <f t="shared" si="2"/>
        <v>2</v>
      </c>
      <c r="AZ27" s="154">
        <f t="shared" si="2"/>
        <v>2</v>
      </c>
      <c r="BA27" s="149">
        <f t="shared" si="2"/>
        <v>0</v>
      </c>
      <c r="BB27" s="148">
        <f t="shared" si="2"/>
        <v>10</v>
      </c>
      <c r="BC27" s="150">
        <f t="shared" si="2"/>
        <v>6</v>
      </c>
      <c r="BD27" s="150">
        <f t="shared" si="2"/>
        <v>4</v>
      </c>
      <c r="BE27" s="150">
        <f t="shared" si="2"/>
        <v>0</v>
      </c>
    </row>
    <row r="28" spans="2:57" s="129" customFormat="1" ht="45.75" customHeight="1" thickBot="1">
      <c r="B28" s="284" t="s">
        <v>63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6"/>
    </row>
    <row r="29" spans="2:57" s="23" customFormat="1" ht="79.5" customHeight="1">
      <c r="B29" s="151">
        <v>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82" t="s">
        <v>83</v>
      </c>
      <c r="U29" s="282"/>
      <c r="V29" s="283"/>
      <c r="W29" s="273" t="s">
        <v>106</v>
      </c>
      <c r="X29" s="274"/>
      <c r="Y29" s="274"/>
      <c r="Z29" s="274"/>
      <c r="AA29" s="274"/>
      <c r="AB29" s="274"/>
      <c r="AC29" s="274"/>
      <c r="AD29" s="275"/>
      <c r="AE29" s="37">
        <v>3</v>
      </c>
      <c r="AF29" s="172">
        <f>AE29*30</f>
        <v>90</v>
      </c>
      <c r="AG29" s="173">
        <f>SUM(AH29+AJ29+AL29)</f>
        <v>8</v>
      </c>
      <c r="AH29" s="27"/>
      <c r="AI29" s="27"/>
      <c r="AJ29" s="134">
        <v>8</v>
      </c>
      <c r="AK29" s="28"/>
      <c r="AL29" s="28"/>
      <c r="AM29" s="28"/>
      <c r="AN29" s="219">
        <f>IF(AI29+AK29+AM29=0,"",AH29-AI29+AJ29-AK29+AL29-AM29)</f>
      </c>
      <c r="AO29" s="28">
        <f>AF29-AG29</f>
        <v>82</v>
      </c>
      <c r="AP29" s="135"/>
      <c r="AQ29" s="136">
        <v>1</v>
      </c>
      <c r="AR29" s="136"/>
      <c r="AS29" s="137"/>
      <c r="AT29" s="135"/>
      <c r="AU29" s="93"/>
      <c r="AV29" s="93"/>
      <c r="AW29" s="94">
        <v>1</v>
      </c>
      <c r="AX29" s="29">
        <f>SUM(AY29:BA29)</f>
        <v>8</v>
      </c>
      <c r="AY29" s="29"/>
      <c r="AZ29" s="29">
        <v>8</v>
      </c>
      <c r="BA29" s="40"/>
      <c r="BB29" s="138"/>
      <c r="BC29" s="21"/>
      <c r="BD29" s="139"/>
      <c r="BE29" s="22"/>
    </row>
    <row r="30" spans="2:57" s="23" customFormat="1" ht="79.5" customHeight="1" thickBot="1">
      <c r="B30" s="153">
        <v>4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254" t="s">
        <v>84</v>
      </c>
      <c r="U30" s="255"/>
      <c r="V30" s="256"/>
      <c r="W30" s="251" t="s">
        <v>106</v>
      </c>
      <c r="X30" s="252"/>
      <c r="Y30" s="252"/>
      <c r="Z30" s="252"/>
      <c r="AA30" s="252"/>
      <c r="AB30" s="252"/>
      <c r="AC30" s="252"/>
      <c r="AD30" s="253"/>
      <c r="AE30" s="130">
        <v>3</v>
      </c>
      <c r="AF30" s="174">
        <f>AE30*30</f>
        <v>90</v>
      </c>
      <c r="AG30" s="175">
        <f>SUM(AH30+AJ30+AL30)</f>
        <v>6</v>
      </c>
      <c r="AH30" s="33"/>
      <c r="AI30" s="33"/>
      <c r="AJ30" s="33">
        <v>6</v>
      </c>
      <c r="AK30" s="34"/>
      <c r="AL30" s="34"/>
      <c r="AM30" s="34"/>
      <c r="AN30" s="219">
        <f>IF(AI30+AK30+AM30=0,"",AH30-AI30+AJ30-AK30+AL30-AM30)</f>
      </c>
      <c r="AO30" s="34">
        <f>AF30-AG30</f>
        <v>84</v>
      </c>
      <c r="AP30" s="141">
        <v>2</v>
      </c>
      <c r="AQ30" s="142"/>
      <c r="AR30" s="142">
        <v>2</v>
      </c>
      <c r="AS30" s="143"/>
      <c r="AT30" s="141"/>
      <c r="AU30" s="46"/>
      <c r="AV30" s="46"/>
      <c r="AW30" s="47"/>
      <c r="AX30" s="35"/>
      <c r="AY30" s="46"/>
      <c r="AZ30" s="46"/>
      <c r="BA30" s="48"/>
      <c r="BB30" s="214">
        <f>SUM(BC30:BE30)</f>
        <v>6</v>
      </c>
      <c r="BC30" s="215"/>
      <c r="BD30" s="215">
        <v>6</v>
      </c>
      <c r="BE30" s="216"/>
    </row>
    <row r="31" spans="2:57" s="23" customFormat="1" ht="49.5" customHeight="1" thickBot="1">
      <c r="B31" s="245" t="s">
        <v>60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147">
        <f aca="true" t="shared" si="3" ref="AE31:AO31">SUM(AE29:AE30)</f>
        <v>6</v>
      </c>
      <c r="AF31" s="147">
        <f t="shared" si="3"/>
        <v>180</v>
      </c>
      <c r="AG31" s="147">
        <f t="shared" si="3"/>
        <v>14</v>
      </c>
      <c r="AH31" s="147">
        <f t="shared" si="3"/>
        <v>0</v>
      </c>
      <c r="AI31" s="147">
        <f t="shared" si="3"/>
        <v>0</v>
      </c>
      <c r="AJ31" s="147">
        <f t="shared" si="3"/>
        <v>14</v>
      </c>
      <c r="AK31" s="147">
        <f t="shared" si="3"/>
        <v>0</v>
      </c>
      <c r="AL31" s="147">
        <f t="shared" si="3"/>
        <v>0</v>
      </c>
      <c r="AM31" s="147">
        <f t="shared" si="3"/>
        <v>0</v>
      </c>
      <c r="AN31" s="147">
        <f t="shared" si="3"/>
        <v>0</v>
      </c>
      <c r="AO31" s="147">
        <f t="shared" si="3"/>
        <v>166</v>
      </c>
      <c r="AP31" s="148">
        <f>COUNTA(AP29:AP30)</f>
        <v>1</v>
      </c>
      <c r="AQ31" s="148">
        <f aca="true" t="shared" si="4" ref="AQ31:AW31">COUNTA(AQ29:AQ30)</f>
        <v>1</v>
      </c>
      <c r="AR31" s="148">
        <f t="shared" si="4"/>
        <v>1</v>
      </c>
      <c r="AS31" s="148">
        <f t="shared" si="4"/>
        <v>0</v>
      </c>
      <c r="AT31" s="148">
        <f t="shared" si="4"/>
        <v>0</v>
      </c>
      <c r="AU31" s="148">
        <f t="shared" si="4"/>
        <v>0</v>
      </c>
      <c r="AV31" s="148">
        <f t="shared" si="4"/>
        <v>0</v>
      </c>
      <c r="AW31" s="147">
        <f t="shared" si="4"/>
        <v>1</v>
      </c>
      <c r="AX31" s="148">
        <f aca="true" t="shared" si="5" ref="AX31:BE31">SUM(AX29:AX30)</f>
        <v>8</v>
      </c>
      <c r="AY31" s="150">
        <f t="shared" si="5"/>
        <v>0</v>
      </c>
      <c r="AZ31" s="154">
        <f t="shared" si="5"/>
        <v>8</v>
      </c>
      <c r="BA31" s="149">
        <f t="shared" si="5"/>
        <v>0</v>
      </c>
      <c r="BB31" s="148">
        <f t="shared" si="5"/>
        <v>6</v>
      </c>
      <c r="BC31" s="150">
        <f t="shared" si="5"/>
        <v>0</v>
      </c>
      <c r="BD31" s="150">
        <f t="shared" si="5"/>
        <v>6</v>
      </c>
      <c r="BE31" s="150">
        <f t="shared" si="5"/>
        <v>0</v>
      </c>
    </row>
    <row r="32" spans="2:57" s="51" customFormat="1" ht="45.75" customHeight="1" thickBot="1">
      <c r="B32" s="284" t="s">
        <v>64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6"/>
    </row>
    <row r="33" spans="2:57" s="23" customFormat="1" ht="49.5" customHeight="1" thickBot="1">
      <c r="B33" s="116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98"/>
      <c r="U33" s="98"/>
      <c r="V33" s="99"/>
      <c r="W33" s="100"/>
      <c r="X33" s="101"/>
      <c r="Y33" s="101"/>
      <c r="Z33" s="101"/>
      <c r="AA33" s="101"/>
      <c r="AB33" s="101"/>
      <c r="AC33" s="101"/>
      <c r="AD33" s="102"/>
      <c r="AE33" s="54"/>
      <c r="AF33" s="43"/>
      <c r="AG33" s="41"/>
      <c r="AH33" s="42"/>
      <c r="AI33" s="42"/>
      <c r="AJ33" s="42"/>
      <c r="AK33" s="42"/>
      <c r="AL33" s="43"/>
      <c r="AM33" s="43"/>
      <c r="AN33" s="43"/>
      <c r="AO33" s="44"/>
      <c r="AP33" s="45"/>
      <c r="AQ33" s="46"/>
      <c r="AR33" s="46"/>
      <c r="AS33" s="91"/>
      <c r="AT33" s="45"/>
      <c r="AU33" s="46"/>
      <c r="AV33" s="46"/>
      <c r="AW33" s="47"/>
      <c r="AX33" s="45"/>
      <c r="AY33" s="46"/>
      <c r="AZ33" s="46"/>
      <c r="BA33" s="47"/>
      <c r="BB33" s="96"/>
      <c r="BC33" s="49"/>
      <c r="BD33" s="49"/>
      <c r="BE33" s="50"/>
    </row>
    <row r="34" spans="2:57" s="23" customFormat="1" ht="49.5" customHeight="1" thickBot="1">
      <c r="B34" s="300" t="s">
        <v>61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2"/>
      <c r="AE34" s="147">
        <f>SUM(AE32:AE33)</f>
        <v>0</v>
      </c>
      <c r="AF34" s="147">
        <f aca="true" t="shared" si="6" ref="AF34:AO34">SUM(AF32:AF33)</f>
        <v>0</v>
      </c>
      <c r="AG34" s="147">
        <f t="shared" si="6"/>
        <v>0</v>
      </c>
      <c r="AH34" s="147">
        <f t="shared" si="6"/>
        <v>0</v>
      </c>
      <c r="AI34" s="147">
        <f t="shared" si="6"/>
        <v>0</v>
      </c>
      <c r="AJ34" s="147">
        <f t="shared" si="6"/>
        <v>0</v>
      </c>
      <c r="AK34" s="147">
        <f t="shared" si="6"/>
        <v>0</v>
      </c>
      <c r="AL34" s="147">
        <f t="shared" si="6"/>
        <v>0</v>
      </c>
      <c r="AM34" s="147">
        <f t="shared" si="6"/>
        <v>0</v>
      </c>
      <c r="AN34" s="147">
        <f t="shared" si="6"/>
        <v>0</v>
      </c>
      <c r="AO34" s="147">
        <f t="shared" si="6"/>
        <v>0</v>
      </c>
      <c r="AP34" s="148">
        <f>COUNTA(AP32:AP33)</f>
        <v>0</v>
      </c>
      <c r="AQ34" s="148">
        <f aca="true" t="shared" si="7" ref="AQ34:AW34">COUNTA(AQ32:AQ33)</f>
        <v>0</v>
      </c>
      <c r="AR34" s="148">
        <f t="shared" si="7"/>
        <v>0</v>
      </c>
      <c r="AS34" s="148">
        <f t="shared" si="7"/>
        <v>0</v>
      </c>
      <c r="AT34" s="148">
        <f t="shared" si="7"/>
        <v>0</v>
      </c>
      <c r="AU34" s="148">
        <f t="shared" si="7"/>
        <v>0</v>
      </c>
      <c r="AV34" s="148">
        <f t="shared" si="7"/>
        <v>0</v>
      </c>
      <c r="AW34" s="147">
        <f t="shared" si="7"/>
        <v>0</v>
      </c>
      <c r="AX34" s="148">
        <f aca="true" t="shared" si="8" ref="AX34:BE34">SUM(AX32:AX33)</f>
        <v>0</v>
      </c>
      <c r="AY34" s="150">
        <f t="shared" si="8"/>
        <v>0</v>
      </c>
      <c r="AZ34" s="154">
        <f t="shared" si="8"/>
        <v>0</v>
      </c>
      <c r="BA34" s="149">
        <f t="shared" si="8"/>
        <v>0</v>
      </c>
      <c r="BB34" s="148">
        <f t="shared" si="8"/>
        <v>0</v>
      </c>
      <c r="BC34" s="150">
        <f t="shared" si="8"/>
        <v>0</v>
      </c>
      <c r="BD34" s="150">
        <f t="shared" si="8"/>
        <v>0</v>
      </c>
      <c r="BE34" s="150">
        <f t="shared" si="8"/>
        <v>0</v>
      </c>
    </row>
    <row r="35" spans="2:57" s="51" customFormat="1" ht="45.75" customHeight="1" thickBot="1">
      <c r="B35" s="284" t="s">
        <v>65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6"/>
    </row>
    <row r="36" spans="2:57" s="23" customFormat="1" ht="49.5" customHeight="1">
      <c r="B36" s="171">
        <v>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303" t="s">
        <v>110</v>
      </c>
      <c r="U36" s="303"/>
      <c r="V36" s="304"/>
      <c r="W36" s="257" t="s">
        <v>107</v>
      </c>
      <c r="X36" s="258"/>
      <c r="Y36" s="258"/>
      <c r="Z36" s="258"/>
      <c r="AA36" s="258"/>
      <c r="AB36" s="258"/>
      <c r="AC36" s="258"/>
      <c r="AD36" s="259"/>
      <c r="AE36" s="206">
        <v>2</v>
      </c>
      <c r="AF36" s="172">
        <f>AE36*30</f>
        <v>60</v>
      </c>
      <c r="AG36" s="173">
        <f>SUM(AH36+AJ36+AL36)</f>
        <v>4</v>
      </c>
      <c r="AH36" s="111">
        <v>2</v>
      </c>
      <c r="AI36" s="111"/>
      <c r="AJ36" s="111">
        <v>2</v>
      </c>
      <c r="AK36" s="111"/>
      <c r="AL36" s="112"/>
      <c r="AM36" s="112"/>
      <c r="AN36" s="219">
        <f>IF(AI36+AK36+AM36=0,"",AH36-AI36+AJ36-AK36+AL36-AM36)</f>
      </c>
      <c r="AO36" s="112">
        <f>AF36-AG36</f>
        <v>56</v>
      </c>
      <c r="AP36" s="92">
        <v>1</v>
      </c>
      <c r="AQ36" s="93"/>
      <c r="AR36" s="93"/>
      <c r="AS36" s="97"/>
      <c r="AT36" s="92"/>
      <c r="AU36" s="93"/>
      <c r="AV36" s="93"/>
      <c r="AW36" s="94"/>
      <c r="AX36" s="93">
        <f>SUM(AY36:BA36)</f>
        <v>4</v>
      </c>
      <c r="AY36" s="93">
        <v>2</v>
      </c>
      <c r="AZ36" s="93">
        <v>2</v>
      </c>
      <c r="BA36" s="94"/>
      <c r="BB36" s="95"/>
      <c r="BC36" s="21"/>
      <c r="BD36" s="21"/>
      <c r="BE36" s="22"/>
    </row>
    <row r="37" spans="2:57" s="23" customFormat="1" ht="49.5" customHeight="1" thickBot="1">
      <c r="B37" s="151">
        <v>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34" t="s">
        <v>111</v>
      </c>
      <c r="U37" s="234"/>
      <c r="V37" s="235"/>
      <c r="W37" s="236" t="s">
        <v>108</v>
      </c>
      <c r="X37" s="237"/>
      <c r="Y37" s="237"/>
      <c r="Z37" s="237"/>
      <c r="AA37" s="237"/>
      <c r="AB37" s="237"/>
      <c r="AC37" s="237"/>
      <c r="AD37" s="238"/>
      <c r="AE37" s="26">
        <v>2</v>
      </c>
      <c r="AF37" s="174">
        <f>AE37*30</f>
        <v>60</v>
      </c>
      <c r="AG37" s="175">
        <f>SUM(AH37+AJ37+AL37)</f>
        <v>4</v>
      </c>
      <c r="AH37" s="27">
        <v>2</v>
      </c>
      <c r="AI37" s="27"/>
      <c r="AJ37" s="27">
        <v>2</v>
      </c>
      <c r="AK37" s="27"/>
      <c r="AL37" s="28"/>
      <c r="AM37" s="28"/>
      <c r="AN37" s="219">
        <f>IF(AI37+AK37+AM37=0,"",AH37-AI37+AJ37-AK37+AL37-AM37)</f>
      </c>
      <c r="AO37" s="34">
        <f>AF37-AG37</f>
        <v>56</v>
      </c>
      <c r="AP37" s="39"/>
      <c r="AQ37" s="29"/>
      <c r="AR37" s="29"/>
      <c r="AS37" s="126"/>
      <c r="AT37" s="39"/>
      <c r="AU37" s="29"/>
      <c r="AV37" s="29"/>
      <c r="AW37" s="30"/>
      <c r="AX37" s="29">
        <f>SUM(AY37:BA37)</f>
        <v>4</v>
      </c>
      <c r="AY37" s="29">
        <v>2</v>
      </c>
      <c r="AZ37" s="29">
        <v>2</v>
      </c>
      <c r="BA37" s="36"/>
      <c r="BB37" s="204"/>
      <c r="BC37" s="31"/>
      <c r="BD37" s="31"/>
      <c r="BE37" s="32"/>
    </row>
    <row r="38" spans="2:57" s="23" customFormat="1" ht="49.5" customHeight="1" thickBot="1">
      <c r="B38" s="300" t="s">
        <v>61</v>
      </c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2"/>
      <c r="AE38" s="147">
        <f>SUM(AE36:AE37)</f>
        <v>4</v>
      </c>
      <c r="AF38" s="147">
        <f aca="true" t="shared" si="9" ref="AF38:BE38">SUM(AF36:AF37)</f>
        <v>120</v>
      </c>
      <c r="AG38" s="147">
        <f t="shared" si="9"/>
        <v>8</v>
      </c>
      <c r="AH38" s="147">
        <f t="shared" si="9"/>
        <v>4</v>
      </c>
      <c r="AI38" s="147">
        <f t="shared" si="9"/>
        <v>0</v>
      </c>
      <c r="AJ38" s="147">
        <f t="shared" si="9"/>
        <v>4</v>
      </c>
      <c r="AK38" s="147">
        <f t="shared" si="9"/>
        <v>0</v>
      </c>
      <c r="AL38" s="147">
        <f t="shared" si="9"/>
        <v>0</v>
      </c>
      <c r="AM38" s="147">
        <f t="shared" si="9"/>
        <v>0</v>
      </c>
      <c r="AN38" s="147">
        <f t="shared" si="9"/>
        <v>0</v>
      </c>
      <c r="AO38" s="147">
        <f t="shared" si="9"/>
        <v>112</v>
      </c>
      <c r="AP38" s="148">
        <f>COUNTA(AP36:AP37)</f>
        <v>1</v>
      </c>
      <c r="AQ38" s="148">
        <f aca="true" t="shared" si="10" ref="AQ38:AW38">COUNTA(AQ36:AQ37)</f>
        <v>0</v>
      </c>
      <c r="AR38" s="148">
        <f t="shared" si="10"/>
        <v>0</v>
      </c>
      <c r="AS38" s="148">
        <f t="shared" si="10"/>
        <v>0</v>
      </c>
      <c r="AT38" s="148">
        <f t="shared" si="10"/>
        <v>0</v>
      </c>
      <c r="AU38" s="148">
        <f t="shared" si="10"/>
        <v>0</v>
      </c>
      <c r="AV38" s="148">
        <f t="shared" si="10"/>
        <v>0</v>
      </c>
      <c r="AW38" s="147">
        <f t="shared" si="10"/>
        <v>0</v>
      </c>
      <c r="AX38" s="147">
        <f t="shared" si="9"/>
        <v>8</v>
      </c>
      <c r="AY38" s="147">
        <f t="shared" si="9"/>
        <v>4</v>
      </c>
      <c r="AZ38" s="147">
        <f t="shared" si="9"/>
        <v>4</v>
      </c>
      <c r="BA38" s="147">
        <f t="shared" si="9"/>
        <v>0</v>
      </c>
      <c r="BB38" s="147">
        <f t="shared" si="9"/>
        <v>0</v>
      </c>
      <c r="BC38" s="147">
        <f t="shared" si="9"/>
        <v>0</v>
      </c>
      <c r="BD38" s="147">
        <f t="shared" si="9"/>
        <v>0</v>
      </c>
      <c r="BE38" s="147">
        <f t="shared" si="9"/>
        <v>0</v>
      </c>
    </row>
    <row r="39" spans="2:57" s="74" customFormat="1" ht="49.5" customHeight="1" thickBot="1">
      <c r="B39" s="176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245" t="s">
        <v>39</v>
      </c>
      <c r="U39" s="246"/>
      <c r="V39" s="246"/>
      <c r="W39" s="246"/>
      <c r="X39" s="246"/>
      <c r="Y39" s="246"/>
      <c r="Z39" s="246"/>
      <c r="AA39" s="246"/>
      <c r="AB39" s="246"/>
      <c r="AC39" s="246"/>
      <c r="AD39" s="247"/>
      <c r="AE39" s="178">
        <f>AE27+AE31+AE34+AE38</f>
        <v>16</v>
      </c>
      <c r="AF39" s="178">
        <f aca="true" t="shared" si="11" ref="AF39:BE39">AF27+AF31+AF34+AF38</f>
        <v>480</v>
      </c>
      <c r="AG39" s="178">
        <f t="shared" si="11"/>
        <v>36</v>
      </c>
      <c r="AH39" s="178">
        <f t="shared" si="11"/>
        <v>12</v>
      </c>
      <c r="AI39" s="178">
        <f t="shared" si="11"/>
        <v>0</v>
      </c>
      <c r="AJ39" s="178">
        <f t="shared" si="11"/>
        <v>24</v>
      </c>
      <c r="AK39" s="178">
        <f t="shared" si="11"/>
        <v>0</v>
      </c>
      <c r="AL39" s="178">
        <f t="shared" si="11"/>
        <v>0</v>
      </c>
      <c r="AM39" s="178">
        <f t="shared" si="11"/>
        <v>0</v>
      </c>
      <c r="AN39" s="178">
        <f t="shared" si="11"/>
        <v>0</v>
      </c>
      <c r="AO39" s="178">
        <f t="shared" si="11"/>
        <v>444</v>
      </c>
      <c r="AP39" s="178">
        <f t="shared" si="11"/>
        <v>3</v>
      </c>
      <c r="AQ39" s="178">
        <f t="shared" si="11"/>
        <v>2</v>
      </c>
      <c r="AR39" s="178">
        <f t="shared" si="11"/>
        <v>2</v>
      </c>
      <c r="AS39" s="178">
        <f t="shared" si="11"/>
        <v>0</v>
      </c>
      <c r="AT39" s="178">
        <f t="shared" si="11"/>
        <v>0</v>
      </c>
      <c r="AU39" s="178">
        <f t="shared" si="11"/>
        <v>0</v>
      </c>
      <c r="AV39" s="178">
        <f t="shared" si="11"/>
        <v>0</v>
      </c>
      <c r="AW39" s="178">
        <f t="shared" si="11"/>
        <v>2</v>
      </c>
      <c r="AX39" s="178">
        <f t="shared" si="11"/>
        <v>20</v>
      </c>
      <c r="AY39" s="178">
        <f t="shared" si="11"/>
        <v>6</v>
      </c>
      <c r="AZ39" s="178">
        <f t="shared" si="11"/>
        <v>14</v>
      </c>
      <c r="BA39" s="178">
        <f t="shared" si="11"/>
        <v>0</v>
      </c>
      <c r="BB39" s="178">
        <f t="shared" si="11"/>
        <v>16</v>
      </c>
      <c r="BC39" s="178">
        <f t="shared" si="11"/>
        <v>6</v>
      </c>
      <c r="BD39" s="178">
        <f t="shared" si="11"/>
        <v>10</v>
      </c>
      <c r="BE39" s="178">
        <f t="shared" si="11"/>
        <v>0</v>
      </c>
    </row>
    <row r="40" spans="2:57" s="23" customFormat="1" ht="49.5" customHeight="1" thickBot="1">
      <c r="B40" s="279" t="s">
        <v>95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1"/>
    </row>
    <row r="41" spans="2:57" s="23" customFormat="1" ht="49.5" customHeight="1" thickBot="1">
      <c r="B41" s="110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267"/>
      <c r="U41" s="267"/>
      <c r="V41" s="268"/>
      <c r="W41" s="276"/>
      <c r="X41" s="277"/>
      <c r="Y41" s="277"/>
      <c r="Z41" s="277"/>
      <c r="AA41" s="277"/>
      <c r="AB41" s="277"/>
      <c r="AC41" s="278"/>
      <c r="AD41" s="25"/>
      <c r="AE41" s="37"/>
      <c r="AF41" s="28"/>
      <c r="AG41" s="37"/>
      <c r="AH41" s="27"/>
      <c r="AI41" s="27"/>
      <c r="AJ41" s="27"/>
      <c r="AK41" s="27"/>
      <c r="AL41" s="28"/>
      <c r="AM41" s="28"/>
      <c r="AN41" s="28"/>
      <c r="AO41" s="38"/>
      <c r="AP41" s="39"/>
      <c r="AQ41" s="29"/>
      <c r="AR41" s="29"/>
      <c r="AS41" s="126"/>
      <c r="AT41" s="39"/>
      <c r="AU41" s="29"/>
      <c r="AV41" s="29"/>
      <c r="AW41" s="30"/>
      <c r="AX41" s="39"/>
      <c r="AY41" s="29"/>
      <c r="AZ41" s="29"/>
      <c r="BA41" s="30"/>
      <c r="BB41" s="127"/>
      <c r="BC41" s="31"/>
      <c r="BD41" s="31"/>
      <c r="BE41" s="32"/>
    </row>
    <row r="42" spans="2:57" s="23" customFormat="1" ht="46.5" customHeight="1" thickBot="1">
      <c r="B42" s="245" t="s">
        <v>40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7"/>
      <c r="AE42" s="147">
        <f aca="true" t="shared" si="12" ref="AE42:AO42">SUM(AE41:AE41)</f>
        <v>0</v>
      </c>
      <c r="AF42" s="147">
        <f t="shared" si="12"/>
        <v>0</v>
      </c>
      <c r="AG42" s="147">
        <f t="shared" si="12"/>
        <v>0</v>
      </c>
      <c r="AH42" s="147">
        <f t="shared" si="12"/>
        <v>0</v>
      </c>
      <c r="AI42" s="147">
        <f t="shared" si="12"/>
        <v>0</v>
      </c>
      <c r="AJ42" s="147">
        <f t="shared" si="12"/>
        <v>0</v>
      </c>
      <c r="AK42" s="147">
        <f t="shared" si="12"/>
        <v>0</v>
      </c>
      <c r="AL42" s="147">
        <f t="shared" si="12"/>
        <v>0</v>
      </c>
      <c r="AM42" s="147">
        <f t="shared" si="12"/>
        <v>0</v>
      </c>
      <c r="AN42" s="147">
        <f t="shared" si="12"/>
        <v>0</v>
      </c>
      <c r="AO42" s="147">
        <f t="shared" si="12"/>
        <v>0</v>
      </c>
      <c r="AP42" s="148">
        <f aca="true" t="shared" si="13" ref="AP42:AW42">COUNTA(AP41:AP41)</f>
        <v>0</v>
      </c>
      <c r="AQ42" s="148">
        <f t="shared" si="13"/>
        <v>0</v>
      </c>
      <c r="AR42" s="148">
        <f t="shared" si="13"/>
        <v>0</v>
      </c>
      <c r="AS42" s="148">
        <f t="shared" si="13"/>
        <v>0</v>
      </c>
      <c r="AT42" s="148">
        <f t="shared" si="13"/>
        <v>0</v>
      </c>
      <c r="AU42" s="148">
        <f t="shared" si="13"/>
        <v>0</v>
      </c>
      <c r="AV42" s="148">
        <f t="shared" si="13"/>
        <v>0</v>
      </c>
      <c r="AW42" s="147">
        <f t="shared" si="13"/>
        <v>0</v>
      </c>
      <c r="AX42" s="148">
        <f aca="true" t="shared" si="14" ref="AX42:BE42">SUM(AX41:AX41)</f>
        <v>0</v>
      </c>
      <c r="AY42" s="150">
        <f t="shared" si="14"/>
        <v>0</v>
      </c>
      <c r="AZ42" s="154">
        <f t="shared" si="14"/>
        <v>0</v>
      </c>
      <c r="BA42" s="149">
        <f t="shared" si="14"/>
        <v>0</v>
      </c>
      <c r="BB42" s="148">
        <f t="shared" si="14"/>
        <v>0</v>
      </c>
      <c r="BC42" s="150">
        <f t="shared" si="14"/>
        <v>0</v>
      </c>
      <c r="BD42" s="150">
        <f t="shared" si="14"/>
        <v>0</v>
      </c>
      <c r="BE42" s="150">
        <f t="shared" si="14"/>
        <v>0</v>
      </c>
    </row>
    <row r="43" spans="2:57" s="23" customFormat="1" ht="49.5" customHeight="1" thickBot="1">
      <c r="B43" s="262" t="s">
        <v>42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4"/>
      <c r="AE43" s="179">
        <f aca="true" t="shared" si="15" ref="AE43:BE43">AE39+AE42</f>
        <v>16</v>
      </c>
      <c r="AF43" s="179">
        <f t="shared" si="15"/>
        <v>480</v>
      </c>
      <c r="AG43" s="179">
        <f t="shared" si="15"/>
        <v>36</v>
      </c>
      <c r="AH43" s="179">
        <f t="shared" si="15"/>
        <v>12</v>
      </c>
      <c r="AI43" s="179">
        <f t="shared" si="15"/>
        <v>0</v>
      </c>
      <c r="AJ43" s="179">
        <f t="shared" si="15"/>
        <v>24</v>
      </c>
      <c r="AK43" s="179">
        <f t="shared" si="15"/>
        <v>0</v>
      </c>
      <c r="AL43" s="179">
        <f t="shared" si="15"/>
        <v>0</v>
      </c>
      <c r="AM43" s="179">
        <f t="shared" si="15"/>
        <v>0</v>
      </c>
      <c r="AN43" s="179">
        <f t="shared" si="15"/>
        <v>0</v>
      </c>
      <c r="AO43" s="179">
        <f t="shared" si="15"/>
        <v>444</v>
      </c>
      <c r="AP43" s="179">
        <f t="shared" si="15"/>
        <v>3</v>
      </c>
      <c r="AQ43" s="179">
        <f t="shared" si="15"/>
        <v>2</v>
      </c>
      <c r="AR43" s="179">
        <f t="shared" si="15"/>
        <v>2</v>
      </c>
      <c r="AS43" s="179">
        <f t="shared" si="15"/>
        <v>0</v>
      </c>
      <c r="AT43" s="179">
        <f t="shared" si="15"/>
        <v>0</v>
      </c>
      <c r="AU43" s="179">
        <f t="shared" si="15"/>
        <v>0</v>
      </c>
      <c r="AV43" s="179">
        <f t="shared" si="15"/>
        <v>0</v>
      </c>
      <c r="AW43" s="179">
        <f t="shared" si="15"/>
        <v>2</v>
      </c>
      <c r="AX43" s="179">
        <f t="shared" si="15"/>
        <v>20</v>
      </c>
      <c r="AY43" s="179">
        <f t="shared" si="15"/>
        <v>6</v>
      </c>
      <c r="AZ43" s="179">
        <f t="shared" si="15"/>
        <v>14</v>
      </c>
      <c r="BA43" s="179">
        <f t="shared" si="15"/>
        <v>0</v>
      </c>
      <c r="BB43" s="179">
        <f t="shared" si="15"/>
        <v>16</v>
      </c>
      <c r="BC43" s="179">
        <f t="shared" si="15"/>
        <v>6</v>
      </c>
      <c r="BD43" s="179">
        <f t="shared" si="15"/>
        <v>10</v>
      </c>
      <c r="BE43" s="180">
        <f t="shared" si="15"/>
        <v>0</v>
      </c>
    </row>
    <row r="44" spans="2:57" s="23" customFormat="1" ht="39.75" customHeight="1" thickBot="1">
      <c r="B44" s="287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261"/>
      <c r="V44" s="261"/>
      <c r="W44" s="56"/>
      <c r="X44" s="56"/>
      <c r="Y44" s="57"/>
      <c r="Z44" s="57"/>
      <c r="AA44" s="57"/>
      <c r="AB44" s="288"/>
      <c r="AC44" s="288"/>
      <c r="AD44" s="289"/>
      <c r="AE44" s="291" t="s">
        <v>69</v>
      </c>
      <c r="AF44" s="292"/>
      <c r="AG44" s="292"/>
      <c r="AH44" s="293"/>
      <c r="AI44" s="291" t="s">
        <v>70</v>
      </c>
      <c r="AJ44" s="292"/>
      <c r="AK44" s="292"/>
      <c r="AL44" s="292"/>
      <c r="AM44" s="292"/>
      <c r="AN44" s="292"/>
      <c r="AO44" s="293"/>
      <c r="AP44" s="294">
        <f>SUM(AX44:BE44)</f>
        <v>3</v>
      </c>
      <c r="AQ44" s="295"/>
      <c r="AR44" s="295"/>
      <c r="AS44" s="295"/>
      <c r="AT44" s="295"/>
      <c r="AU44" s="295"/>
      <c r="AV44" s="295"/>
      <c r="AW44" s="296"/>
      <c r="AX44" s="182">
        <v>1</v>
      </c>
      <c r="AY44" s="183"/>
      <c r="AZ44" s="183"/>
      <c r="BA44" s="184"/>
      <c r="BB44" s="181">
        <v>2</v>
      </c>
      <c r="BC44" s="185"/>
      <c r="BD44" s="185"/>
      <c r="BE44" s="186"/>
    </row>
    <row r="45" spans="2:57" s="23" customFormat="1" ht="39.75" customHeight="1" thickBot="1">
      <c r="B45" s="287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305"/>
      <c r="V45" s="305"/>
      <c r="W45" s="56"/>
      <c r="X45" s="56"/>
      <c r="Y45" s="57"/>
      <c r="Z45" s="57"/>
      <c r="AA45" s="57"/>
      <c r="AB45" s="288"/>
      <c r="AC45" s="288"/>
      <c r="AD45" s="289"/>
      <c r="AE45" s="333"/>
      <c r="AF45" s="334"/>
      <c r="AG45" s="334"/>
      <c r="AH45" s="335"/>
      <c r="AI45" s="318" t="s">
        <v>71</v>
      </c>
      <c r="AJ45" s="319"/>
      <c r="AK45" s="319"/>
      <c r="AL45" s="319"/>
      <c r="AM45" s="319"/>
      <c r="AN45" s="319"/>
      <c r="AO45" s="320"/>
      <c r="AP45" s="294">
        <f aca="true" t="shared" si="16" ref="AP45:AP52">SUM(AX45:BE45)</f>
        <v>2</v>
      </c>
      <c r="AQ45" s="295"/>
      <c r="AR45" s="295"/>
      <c r="AS45" s="295"/>
      <c r="AT45" s="295"/>
      <c r="AU45" s="295"/>
      <c r="AV45" s="295"/>
      <c r="AW45" s="296"/>
      <c r="AX45" s="187">
        <v>2</v>
      </c>
      <c r="AY45" s="188"/>
      <c r="AZ45" s="188"/>
      <c r="BA45" s="189"/>
      <c r="BB45" s="190"/>
      <c r="BC45" s="191"/>
      <c r="BD45" s="191"/>
      <c r="BE45" s="192"/>
    </row>
    <row r="46" spans="23:57" s="23" customFormat="1" ht="39.75" customHeight="1" thickBot="1">
      <c r="W46" s="58"/>
      <c r="X46" s="58"/>
      <c r="Y46" s="58"/>
      <c r="Z46" s="58"/>
      <c r="AA46" s="58"/>
      <c r="AB46" s="58"/>
      <c r="AC46" s="58"/>
      <c r="AD46" s="59"/>
      <c r="AE46" s="333"/>
      <c r="AF46" s="334"/>
      <c r="AG46" s="334"/>
      <c r="AH46" s="335"/>
      <c r="AI46" s="318" t="s">
        <v>72</v>
      </c>
      <c r="AJ46" s="319"/>
      <c r="AK46" s="319"/>
      <c r="AL46" s="319"/>
      <c r="AM46" s="319"/>
      <c r="AN46" s="319"/>
      <c r="AO46" s="320"/>
      <c r="AP46" s="294">
        <f t="shared" si="16"/>
        <v>2</v>
      </c>
      <c r="AQ46" s="295"/>
      <c r="AR46" s="295"/>
      <c r="AS46" s="295"/>
      <c r="AT46" s="295"/>
      <c r="AU46" s="295"/>
      <c r="AV46" s="295"/>
      <c r="AW46" s="296"/>
      <c r="AX46" s="187">
        <v>1</v>
      </c>
      <c r="AY46" s="188"/>
      <c r="AZ46" s="188"/>
      <c r="BA46" s="189"/>
      <c r="BB46" s="190">
        <v>1</v>
      </c>
      <c r="BC46" s="191"/>
      <c r="BD46" s="191"/>
      <c r="BE46" s="192"/>
    </row>
    <row r="47" spans="23:57" s="23" customFormat="1" ht="39.75" customHeight="1" thickBot="1">
      <c r="W47" s="58"/>
      <c r="X47" s="58"/>
      <c r="Y47" s="58"/>
      <c r="Z47" s="58"/>
      <c r="AA47" s="58"/>
      <c r="AB47" s="58"/>
      <c r="AC47" s="58"/>
      <c r="AD47" s="59"/>
      <c r="AE47" s="333"/>
      <c r="AF47" s="334"/>
      <c r="AG47" s="334"/>
      <c r="AH47" s="335"/>
      <c r="AI47" s="318" t="s">
        <v>68</v>
      </c>
      <c r="AJ47" s="319"/>
      <c r="AK47" s="319"/>
      <c r="AL47" s="319"/>
      <c r="AM47" s="319"/>
      <c r="AN47" s="319"/>
      <c r="AO47" s="320"/>
      <c r="AP47" s="294">
        <f t="shared" si="16"/>
        <v>2</v>
      </c>
      <c r="AQ47" s="295"/>
      <c r="AR47" s="295"/>
      <c r="AS47" s="295"/>
      <c r="AT47" s="295"/>
      <c r="AU47" s="295"/>
      <c r="AV47" s="295"/>
      <c r="AW47" s="296"/>
      <c r="AX47" s="187">
        <v>1</v>
      </c>
      <c r="AY47" s="188"/>
      <c r="AZ47" s="188"/>
      <c r="BA47" s="189"/>
      <c r="BB47" s="190">
        <v>1</v>
      </c>
      <c r="BC47" s="191"/>
      <c r="BD47" s="191"/>
      <c r="BE47" s="192"/>
    </row>
    <row r="48" spans="23:57" s="23" customFormat="1" ht="39.75" customHeight="1" thickBot="1">
      <c r="W48" s="58"/>
      <c r="X48" s="58"/>
      <c r="Y48" s="58"/>
      <c r="Z48" s="58"/>
      <c r="AA48" s="58"/>
      <c r="AB48" s="58"/>
      <c r="AC48" s="58"/>
      <c r="AD48" s="59"/>
      <c r="AE48" s="333"/>
      <c r="AF48" s="334"/>
      <c r="AG48" s="334"/>
      <c r="AH48" s="335"/>
      <c r="AI48" s="291" t="s">
        <v>73</v>
      </c>
      <c r="AJ48" s="292"/>
      <c r="AK48" s="292"/>
      <c r="AL48" s="292"/>
      <c r="AM48" s="292"/>
      <c r="AN48" s="292"/>
      <c r="AO48" s="293"/>
      <c r="AP48" s="294">
        <f t="shared" si="16"/>
        <v>0</v>
      </c>
      <c r="AQ48" s="295"/>
      <c r="AR48" s="295"/>
      <c r="AS48" s="295"/>
      <c r="AT48" s="295"/>
      <c r="AU48" s="295"/>
      <c r="AV48" s="295"/>
      <c r="AW48" s="296"/>
      <c r="AX48" s="187"/>
      <c r="AY48" s="188"/>
      <c r="AZ48" s="188"/>
      <c r="BA48" s="189"/>
      <c r="BB48" s="190"/>
      <c r="BC48" s="191"/>
      <c r="BD48" s="191"/>
      <c r="BE48" s="192"/>
    </row>
    <row r="49" spans="23:57" s="23" customFormat="1" ht="39.75" customHeight="1" thickBot="1">
      <c r="W49" s="58"/>
      <c r="X49" s="58"/>
      <c r="Y49" s="58"/>
      <c r="Z49" s="58"/>
      <c r="AA49" s="58"/>
      <c r="AB49" s="58"/>
      <c r="AC49" s="58"/>
      <c r="AD49" s="59"/>
      <c r="AE49" s="333"/>
      <c r="AF49" s="334"/>
      <c r="AG49" s="334"/>
      <c r="AH49" s="335"/>
      <c r="AI49" s="291" t="s">
        <v>74</v>
      </c>
      <c r="AJ49" s="292"/>
      <c r="AK49" s="292"/>
      <c r="AL49" s="292"/>
      <c r="AM49" s="292"/>
      <c r="AN49" s="292"/>
      <c r="AO49" s="293"/>
      <c r="AP49" s="294">
        <f t="shared" si="16"/>
        <v>0</v>
      </c>
      <c r="AQ49" s="295"/>
      <c r="AR49" s="295"/>
      <c r="AS49" s="295"/>
      <c r="AT49" s="295"/>
      <c r="AU49" s="295"/>
      <c r="AV49" s="295"/>
      <c r="AW49" s="296"/>
      <c r="AX49" s="187"/>
      <c r="AY49" s="188"/>
      <c r="AZ49" s="188"/>
      <c r="BA49" s="189"/>
      <c r="BB49" s="190"/>
      <c r="BC49" s="191"/>
      <c r="BD49" s="191"/>
      <c r="BE49" s="192"/>
    </row>
    <row r="50" spans="23:57" s="23" customFormat="1" ht="39.75" customHeight="1" thickBot="1">
      <c r="W50" s="58"/>
      <c r="X50" s="58"/>
      <c r="Y50" s="58"/>
      <c r="Z50" s="58"/>
      <c r="AA50" s="58"/>
      <c r="AB50" s="58"/>
      <c r="AC50" s="58"/>
      <c r="AD50" s="59"/>
      <c r="AE50" s="333"/>
      <c r="AF50" s="334"/>
      <c r="AG50" s="334"/>
      <c r="AH50" s="335"/>
      <c r="AI50" s="318" t="s">
        <v>75</v>
      </c>
      <c r="AJ50" s="319"/>
      <c r="AK50" s="319"/>
      <c r="AL50" s="319"/>
      <c r="AM50" s="319"/>
      <c r="AN50" s="319"/>
      <c r="AO50" s="320"/>
      <c r="AP50" s="294">
        <f t="shared" si="16"/>
        <v>0</v>
      </c>
      <c r="AQ50" s="295"/>
      <c r="AR50" s="295"/>
      <c r="AS50" s="295"/>
      <c r="AT50" s="295"/>
      <c r="AU50" s="295"/>
      <c r="AV50" s="295"/>
      <c r="AW50" s="296"/>
      <c r="AX50" s="187"/>
      <c r="AY50" s="188"/>
      <c r="AZ50" s="188"/>
      <c r="BA50" s="189"/>
      <c r="BB50" s="190"/>
      <c r="BC50" s="191"/>
      <c r="BD50" s="191"/>
      <c r="BE50" s="192"/>
    </row>
    <row r="51" spans="23:57" s="23" customFormat="1" ht="39.75" customHeight="1" thickBot="1">
      <c r="W51" s="58"/>
      <c r="X51" s="58"/>
      <c r="Y51" s="58"/>
      <c r="Z51" s="58"/>
      <c r="AA51" s="58"/>
      <c r="AB51" s="58"/>
      <c r="AC51" s="58"/>
      <c r="AD51" s="59"/>
      <c r="AE51" s="333"/>
      <c r="AF51" s="334"/>
      <c r="AG51" s="334"/>
      <c r="AH51" s="335"/>
      <c r="AI51" s="318" t="s">
        <v>16</v>
      </c>
      <c r="AJ51" s="319"/>
      <c r="AK51" s="319"/>
      <c r="AL51" s="319"/>
      <c r="AM51" s="319"/>
      <c r="AN51" s="319"/>
      <c r="AO51" s="320"/>
      <c r="AP51" s="294">
        <f t="shared" si="16"/>
        <v>0</v>
      </c>
      <c r="AQ51" s="295"/>
      <c r="AR51" s="295"/>
      <c r="AS51" s="295"/>
      <c r="AT51" s="295"/>
      <c r="AU51" s="295"/>
      <c r="AV51" s="295"/>
      <c r="AW51" s="296"/>
      <c r="AX51" s="187"/>
      <c r="AY51" s="188"/>
      <c r="AZ51" s="188"/>
      <c r="BA51" s="189"/>
      <c r="BB51" s="190"/>
      <c r="BC51" s="191"/>
      <c r="BD51" s="191"/>
      <c r="BE51" s="192"/>
    </row>
    <row r="52" spans="23:57" s="23" customFormat="1" ht="39.75" customHeight="1" thickBot="1">
      <c r="W52" s="58"/>
      <c r="X52" s="58"/>
      <c r="Y52" s="58"/>
      <c r="Z52" s="58"/>
      <c r="AA52" s="58"/>
      <c r="AB52" s="58"/>
      <c r="AC52" s="58"/>
      <c r="AD52" s="59"/>
      <c r="AE52" s="336"/>
      <c r="AF52" s="337"/>
      <c r="AG52" s="337"/>
      <c r="AH52" s="338"/>
      <c r="AI52" s="318" t="s">
        <v>76</v>
      </c>
      <c r="AJ52" s="319"/>
      <c r="AK52" s="319"/>
      <c r="AL52" s="319"/>
      <c r="AM52" s="319"/>
      <c r="AN52" s="319"/>
      <c r="AO52" s="320"/>
      <c r="AP52" s="421">
        <f t="shared" si="16"/>
        <v>2</v>
      </c>
      <c r="AQ52" s="422"/>
      <c r="AR52" s="422"/>
      <c r="AS52" s="422"/>
      <c r="AT52" s="422"/>
      <c r="AU52" s="422"/>
      <c r="AV52" s="422"/>
      <c r="AW52" s="423"/>
      <c r="AX52" s="193">
        <v>1</v>
      </c>
      <c r="AY52" s="194"/>
      <c r="AZ52" s="194"/>
      <c r="BA52" s="195"/>
      <c r="BB52" s="196">
        <v>1</v>
      </c>
      <c r="BC52" s="197"/>
      <c r="BD52" s="197"/>
      <c r="BE52" s="198"/>
    </row>
    <row r="53" spans="4:57" s="131" customFormat="1" ht="59.25" customHeight="1" thickBot="1">
      <c r="D53" s="132" t="s">
        <v>66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</row>
    <row r="54" spans="2:57" s="23" customFormat="1" ht="60.75" customHeight="1" thickBot="1">
      <c r="B54" s="265" t="s">
        <v>21</v>
      </c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63"/>
      <c r="AB54" s="117"/>
      <c r="AC54" s="117"/>
      <c r="AD54" s="117"/>
      <c r="AE54" s="311" t="s">
        <v>56</v>
      </c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311"/>
      <c r="AZ54" s="311"/>
      <c r="BA54" s="311"/>
      <c r="BB54" s="311"/>
      <c r="BC54" s="311"/>
      <c r="BD54" s="311"/>
      <c r="BE54" s="311"/>
    </row>
    <row r="55" spans="2:57" s="23" customFormat="1" ht="69.75" customHeight="1" thickBot="1">
      <c r="B55" s="64" t="s">
        <v>22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443" t="s">
        <v>23</v>
      </c>
      <c r="U55" s="444"/>
      <c r="V55" s="66" t="s">
        <v>24</v>
      </c>
      <c r="W55" s="260" t="s">
        <v>25</v>
      </c>
      <c r="X55" s="260"/>
      <c r="Y55" s="476" t="s">
        <v>26</v>
      </c>
      <c r="Z55" s="477"/>
      <c r="AA55" s="73"/>
      <c r="AB55" s="117"/>
      <c r="AC55" s="117"/>
      <c r="AD55" s="117"/>
      <c r="AE55" s="306" t="s">
        <v>48</v>
      </c>
      <c r="AF55" s="307"/>
      <c r="AG55" s="307"/>
      <c r="AH55" s="307"/>
      <c r="AI55" s="307"/>
      <c r="AJ55" s="315"/>
      <c r="AK55" s="306" t="s">
        <v>50</v>
      </c>
      <c r="AL55" s="307"/>
      <c r="AM55" s="315"/>
      <c r="AN55" s="306" t="s">
        <v>47</v>
      </c>
      <c r="AO55" s="307"/>
      <c r="AP55" s="307"/>
      <c r="AQ55" s="307"/>
      <c r="AR55" s="307"/>
      <c r="AS55" s="307"/>
      <c r="AT55" s="307"/>
      <c r="AU55" s="307"/>
      <c r="AV55" s="307"/>
      <c r="AW55" s="315"/>
      <c r="AX55" s="306" t="s">
        <v>52</v>
      </c>
      <c r="AY55" s="307"/>
      <c r="AZ55" s="307"/>
      <c r="BA55" s="315"/>
      <c r="BB55" s="306" t="s">
        <v>49</v>
      </c>
      <c r="BC55" s="307"/>
      <c r="BD55" s="307"/>
      <c r="BE55" s="315"/>
    </row>
    <row r="56" spans="2:57" s="23" customFormat="1" ht="39.75" customHeight="1" thickBot="1">
      <c r="B56" s="67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249"/>
      <c r="U56" s="250"/>
      <c r="V56" s="68"/>
      <c r="W56" s="420"/>
      <c r="X56" s="420"/>
      <c r="Y56" s="328"/>
      <c r="Z56" s="329"/>
      <c r="AA56" s="72"/>
      <c r="AB56" s="117"/>
      <c r="AC56" s="117"/>
      <c r="AD56" s="117"/>
      <c r="AE56" s="308"/>
      <c r="AF56" s="309"/>
      <c r="AG56" s="309"/>
      <c r="AH56" s="309"/>
      <c r="AI56" s="309"/>
      <c r="AJ56" s="316"/>
      <c r="AK56" s="308"/>
      <c r="AL56" s="309"/>
      <c r="AM56" s="316"/>
      <c r="AN56" s="308"/>
      <c r="AO56" s="309"/>
      <c r="AP56" s="309"/>
      <c r="AQ56" s="309"/>
      <c r="AR56" s="309"/>
      <c r="AS56" s="309"/>
      <c r="AT56" s="309"/>
      <c r="AU56" s="309"/>
      <c r="AV56" s="309"/>
      <c r="AW56" s="316"/>
      <c r="AX56" s="310"/>
      <c r="AY56" s="311"/>
      <c r="AZ56" s="311"/>
      <c r="BA56" s="317"/>
      <c r="BB56" s="310"/>
      <c r="BC56" s="311"/>
      <c r="BD56" s="311"/>
      <c r="BE56" s="317"/>
    </row>
    <row r="57" spans="2:57" s="23" customFormat="1" ht="39.75" customHeight="1" thickBot="1"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478"/>
      <c r="U57" s="479"/>
      <c r="V57" s="71"/>
      <c r="W57" s="440"/>
      <c r="X57" s="440"/>
      <c r="Y57" s="441"/>
      <c r="Z57" s="442"/>
      <c r="AA57" s="72"/>
      <c r="AB57" s="117"/>
      <c r="AC57" s="117"/>
      <c r="AD57" s="117"/>
      <c r="AE57" s="310"/>
      <c r="AF57" s="311"/>
      <c r="AG57" s="311"/>
      <c r="AH57" s="311"/>
      <c r="AI57" s="311"/>
      <c r="AJ57" s="317"/>
      <c r="AK57" s="310"/>
      <c r="AL57" s="311"/>
      <c r="AM57" s="317"/>
      <c r="AN57" s="310"/>
      <c r="AO57" s="311"/>
      <c r="AP57" s="311"/>
      <c r="AQ57" s="311"/>
      <c r="AR57" s="311"/>
      <c r="AS57" s="311"/>
      <c r="AT57" s="311"/>
      <c r="AU57" s="311"/>
      <c r="AV57" s="311"/>
      <c r="AW57" s="317"/>
      <c r="AX57" s="321" t="s">
        <v>54</v>
      </c>
      <c r="AY57" s="322"/>
      <c r="AZ57" s="323" t="s">
        <v>55</v>
      </c>
      <c r="BA57" s="324"/>
      <c r="BB57" s="321" t="s">
        <v>54</v>
      </c>
      <c r="BC57" s="322"/>
      <c r="BD57" s="323" t="s">
        <v>55</v>
      </c>
      <c r="BE57" s="324"/>
    </row>
    <row r="58" spans="2:57" s="23" customFormat="1" ht="39.75" customHeight="1"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119"/>
      <c r="U58" s="120"/>
      <c r="V58" s="62"/>
      <c r="W58" s="121"/>
      <c r="X58" s="121"/>
      <c r="Y58" s="118"/>
      <c r="Z58" s="118"/>
      <c r="AA58" s="72"/>
      <c r="AB58" s="117"/>
      <c r="AC58" s="117"/>
      <c r="AD58" s="117"/>
      <c r="AE58" s="306" t="s">
        <v>53</v>
      </c>
      <c r="AF58" s="307"/>
      <c r="AG58" s="307"/>
      <c r="AH58" s="307"/>
      <c r="AI58" s="307"/>
      <c r="AJ58" s="315"/>
      <c r="AK58" s="306" t="s">
        <v>51</v>
      </c>
      <c r="AL58" s="307"/>
      <c r="AM58" s="307"/>
      <c r="AN58" s="312" t="s">
        <v>107</v>
      </c>
      <c r="AO58" s="313"/>
      <c r="AP58" s="313"/>
      <c r="AQ58" s="313"/>
      <c r="AR58" s="313"/>
      <c r="AS58" s="313"/>
      <c r="AT58" s="313"/>
      <c r="AU58" s="313"/>
      <c r="AV58" s="313"/>
      <c r="AW58" s="314"/>
      <c r="AX58" s="207"/>
      <c r="AY58" s="208"/>
      <c r="AZ58" s="208"/>
      <c r="BA58" s="209"/>
      <c r="BB58" s="207">
        <f>25*AX58*2</f>
        <v>0</v>
      </c>
      <c r="BC58" s="208"/>
      <c r="BD58" s="208">
        <f>25*AZ58*2</f>
        <v>0</v>
      </c>
      <c r="BE58" s="209"/>
    </row>
    <row r="59" spans="2:57" s="23" customFormat="1" ht="64.5" customHeight="1"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119"/>
      <c r="U59" s="120"/>
      <c r="V59" s="62"/>
      <c r="W59" s="121"/>
      <c r="X59" s="121"/>
      <c r="Y59" s="118"/>
      <c r="Z59" s="118"/>
      <c r="AA59" s="72"/>
      <c r="AB59" s="117"/>
      <c r="AC59" s="117"/>
      <c r="AD59" s="117"/>
      <c r="AE59" s="308"/>
      <c r="AF59" s="309"/>
      <c r="AG59" s="309"/>
      <c r="AH59" s="309"/>
      <c r="AI59" s="309"/>
      <c r="AJ59" s="316"/>
      <c r="AK59" s="308"/>
      <c r="AL59" s="309"/>
      <c r="AM59" s="309"/>
      <c r="AN59" s="490" t="s">
        <v>114</v>
      </c>
      <c r="AO59" s="491"/>
      <c r="AP59" s="491"/>
      <c r="AQ59" s="491"/>
      <c r="AR59" s="491"/>
      <c r="AS59" s="491"/>
      <c r="AT59" s="491"/>
      <c r="AU59" s="491"/>
      <c r="AV59" s="491"/>
      <c r="AW59" s="492"/>
      <c r="AX59" s="212"/>
      <c r="AY59" s="122"/>
      <c r="AZ59" s="231"/>
      <c r="BA59" s="123"/>
      <c r="BB59" s="210">
        <f>25*AX59*2</f>
        <v>0</v>
      </c>
      <c r="BC59" s="122"/>
      <c r="BD59" s="122">
        <f>25*AZ59*2</f>
        <v>0</v>
      </c>
      <c r="BE59" s="123"/>
    </row>
    <row r="60" spans="2:57" s="23" customFormat="1" ht="43.5" customHeight="1" thickBot="1">
      <c r="B60" s="199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119"/>
      <c r="U60" s="120"/>
      <c r="V60" s="62"/>
      <c r="W60" s="121"/>
      <c r="X60" s="121"/>
      <c r="Y60" s="118"/>
      <c r="Z60" s="118"/>
      <c r="AA60" s="72"/>
      <c r="AB60" s="117"/>
      <c r="AC60" s="117"/>
      <c r="AD60" s="117"/>
      <c r="AE60" s="310"/>
      <c r="AF60" s="311"/>
      <c r="AG60" s="311"/>
      <c r="AH60" s="311"/>
      <c r="AI60" s="311"/>
      <c r="AJ60" s="317"/>
      <c r="AK60" s="310"/>
      <c r="AL60" s="311"/>
      <c r="AM60" s="311"/>
      <c r="AN60" s="473" t="s">
        <v>108</v>
      </c>
      <c r="AO60" s="474"/>
      <c r="AP60" s="474"/>
      <c r="AQ60" s="474"/>
      <c r="AR60" s="474"/>
      <c r="AS60" s="474"/>
      <c r="AT60" s="474"/>
      <c r="AU60" s="474"/>
      <c r="AV60" s="474"/>
      <c r="AW60" s="475"/>
      <c r="AX60" s="213"/>
      <c r="AY60" s="124"/>
      <c r="AZ60" s="232">
        <v>1</v>
      </c>
      <c r="BA60" s="125"/>
      <c r="BB60" s="211">
        <f>25*AX60*2</f>
        <v>0</v>
      </c>
      <c r="BC60" s="124"/>
      <c r="BD60" s="217">
        <f>25*AZ60*2</f>
        <v>50</v>
      </c>
      <c r="BE60" s="125"/>
    </row>
    <row r="61" ht="42.75" customHeight="1"/>
    <row r="62" spans="20:54" ht="35.25">
      <c r="T62" s="155" t="s">
        <v>96</v>
      </c>
      <c r="U62" s="156"/>
      <c r="V62" s="156"/>
      <c r="W62" s="202"/>
      <c r="X62" s="203"/>
      <c r="Y62" s="159"/>
      <c r="Z62" s="159"/>
      <c r="AA62" s="157"/>
      <c r="AB62" s="158"/>
      <c r="AC62" s="159"/>
      <c r="AD62" s="159"/>
      <c r="AE62" s="160"/>
      <c r="AF62" s="161" t="s">
        <v>27</v>
      </c>
      <c r="AG62" s="248" t="s">
        <v>98</v>
      </c>
      <c r="AH62" s="248"/>
      <c r="AI62" s="248"/>
      <c r="AJ62" s="248"/>
      <c r="AK62" s="248"/>
      <c r="AL62" s="248"/>
      <c r="AM62" s="161" t="s">
        <v>27</v>
      </c>
      <c r="BA62" s="162"/>
      <c r="BB62" s="75"/>
    </row>
    <row r="63" spans="20:54" ht="34.5">
      <c r="T63" s="156"/>
      <c r="U63" s="156"/>
      <c r="V63" s="156"/>
      <c r="W63" s="156"/>
      <c r="X63" s="156"/>
      <c r="Y63" s="163"/>
      <c r="Z63" s="163"/>
      <c r="AA63" s="156"/>
      <c r="AB63" s="156"/>
      <c r="AC63" s="163"/>
      <c r="AD63" s="163"/>
      <c r="AE63" s="163"/>
      <c r="AF63" s="164"/>
      <c r="AG63" s="164"/>
      <c r="AH63" s="164"/>
      <c r="AI63" s="164"/>
      <c r="AJ63" s="156"/>
      <c r="AK63" s="156"/>
      <c r="AL63" s="156"/>
      <c r="AM63" s="156"/>
      <c r="BA63" s="156"/>
      <c r="BB63" s="75"/>
    </row>
    <row r="64" spans="20:54" ht="34.5">
      <c r="T64" s="156"/>
      <c r="U64" s="156"/>
      <c r="V64" s="156"/>
      <c r="W64" s="163"/>
      <c r="X64" s="163"/>
      <c r="Y64" s="163"/>
      <c r="Z64" s="163"/>
      <c r="AA64" s="163"/>
      <c r="AB64" s="163"/>
      <c r="AC64" s="163"/>
      <c r="AD64" s="163"/>
      <c r="AE64" s="163"/>
      <c r="AF64" s="164"/>
      <c r="AG64" s="164"/>
      <c r="AH64" s="164"/>
      <c r="AI64" s="164"/>
      <c r="AJ64" s="156"/>
      <c r="AK64" s="156"/>
      <c r="AL64" s="156"/>
      <c r="AM64" s="156"/>
      <c r="BA64" s="156"/>
      <c r="BB64" s="75"/>
    </row>
    <row r="65" spans="20:54" ht="35.25" customHeight="1">
      <c r="T65" s="155" t="s">
        <v>97</v>
      </c>
      <c r="U65" s="156"/>
      <c r="V65" s="156"/>
      <c r="W65" s="202"/>
      <c r="X65" s="203"/>
      <c r="Y65" s="159"/>
      <c r="Z65" s="159"/>
      <c r="AA65" s="157"/>
      <c r="AB65" s="158"/>
      <c r="AC65" s="159"/>
      <c r="AD65" s="159"/>
      <c r="AE65" s="160"/>
      <c r="AF65" s="161" t="s">
        <v>27</v>
      </c>
      <c r="AG65" s="248" t="s">
        <v>98</v>
      </c>
      <c r="AH65" s="248"/>
      <c r="AI65" s="248"/>
      <c r="AJ65" s="248"/>
      <c r="AK65" s="248"/>
      <c r="AL65" s="248"/>
      <c r="AM65" s="161" t="s">
        <v>27</v>
      </c>
      <c r="BA65" s="165"/>
      <c r="BB65" s="75"/>
    </row>
    <row r="66" spans="20:54" ht="34.5">
      <c r="T66" s="75"/>
      <c r="U66" s="166"/>
      <c r="V66" s="167"/>
      <c r="W66" s="168"/>
      <c r="X66" s="169"/>
      <c r="Y66" s="169"/>
      <c r="Z66" s="169"/>
      <c r="AA66" s="169"/>
      <c r="AB66" s="169"/>
      <c r="AC66" s="169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</row>
  </sheetData>
  <sheetProtection/>
  <mergeCells count="138">
    <mergeCell ref="B2:BA2"/>
    <mergeCell ref="B4:BA4"/>
    <mergeCell ref="B5:BA5"/>
    <mergeCell ref="B6:BA6"/>
    <mergeCell ref="B7:BA7"/>
    <mergeCell ref="BB7:BE7"/>
    <mergeCell ref="A8:U8"/>
    <mergeCell ref="W8:AA8"/>
    <mergeCell ref="AB8:AE8"/>
    <mergeCell ref="AV8:AZ9"/>
    <mergeCell ref="BB8:BE8"/>
    <mergeCell ref="A9:U9"/>
    <mergeCell ref="AB9:AU9"/>
    <mergeCell ref="BA9:BE9"/>
    <mergeCell ref="A10:U10"/>
    <mergeCell ref="V10:X10"/>
    <mergeCell ref="Y10:AU10"/>
    <mergeCell ref="W11:AU11"/>
    <mergeCell ref="AV11:AZ12"/>
    <mergeCell ref="BA11:BE11"/>
    <mergeCell ref="A12:U12"/>
    <mergeCell ref="V12:AA12"/>
    <mergeCell ref="AB12:AK12"/>
    <mergeCell ref="A13:U13"/>
    <mergeCell ref="AY13:BE13"/>
    <mergeCell ref="B14:BE14"/>
    <mergeCell ref="B15:B21"/>
    <mergeCell ref="T15:V21"/>
    <mergeCell ref="W15:AD21"/>
    <mergeCell ref="AE15:AF17"/>
    <mergeCell ref="AG15:AN17"/>
    <mergeCell ref="AO15:AO21"/>
    <mergeCell ref="AP15:AW17"/>
    <mergeCell ref="AX15:BE15"/>
    <mergeCell ref="AX16:BE16"/>
    <mergeCell ref="AX17:BE17"/>
    <mergeCell ref="AE18:AE21"/>
    <mergeCell ref="AF18:AF21"/>
    <mergeCell ref="AG18:AG21"/>
    <mergeCell ref="AH18:AN18"/>
    <mergeCell ref="AP18:AP21"/>
    <mergeCell ref="AQ18:AQ21"/>
    <mergeCell ref="AR18:AR21"/>
    <mergeCell ref="AN19:AN21"/>
    <mergeCell ref="AX20:AX21"/>
    <mergeCell ref="AY20:BA20"/>
    <mergeCell ref="BB20:BB21"/>
    <mergeCell ref="AS18:AS21"/>
    <mergeCell ref="AT18:AT21"/>
    <mergeCell ref="AU18:AU21"/>
    <mergeCell ref="AV18:AV21"/>
    <mergeCell ref="AW18:AW21"/>
    <mergeCell ref="BC20:BE20"/>
    <mergeCell ref="T22:V22"/>
    <mergeCell ref="W22:AD22"/>
    <mergeCell ref="B23:BE23"/>
    <mergeCell ref="B24:BE24"/>
    <mergeCell ref="T25:V25"/>
    <mergeCell ref="W25:AD25"/>
    <mergeCell ref="AH19:AI20"/>
    <mergeCell ref="AJ19:AK20"/>
    <mergeCell ref="AL19:AM20"/>
    <mergeCell ref="T26:V26"/>
    <mergeCell ref="W26:AD26"/>
    <mergeCell ref="B27:AD27"/>
    <mergeCell ref="B28:BE28"/>
    <mergeCell ref="T29:V29"/>
    <mergeCell ref="W29:AD29"/>
    <mergeCell ref="T30:V30"/>
    <mergeCell ref="W30:AD30"/>
    <mergeCell ref="B31:AD31"/>
    <mergeCell ref="B32:BE32"/>
    <mergeCell ref="B34:AD34"/>
    <mergeCell ref="B35:BE35"/>
    <mergeCell ref="T36:V36"/>
    <mergeCell ref="W36:AD36"/>
    <mergeCell ref="T37:V37"/>
    <mergeCell ref="W37:AD37"/>
    <mergeCell ref="B38:AD38"/>
    <mergeCell ref="T39:AD39"/>
    <mergeCell ref="B40:BE40"/>
    <mergeCell ref="T41:V41"/>
    <mergeCell ref="W41:AC41"/>
    <mergeCell ref="B42:AD42"/>
    <mergeCell ref="B43:AD43"/>
    <mergeCell ref="B44:B45"/>
    <mergeCell ref="U44:V44"/>
    <mergeCell ref="AB44:AD45"/>
    <mergeCell ref="AE44:AH52"/>
    <mergeCell ref="AI44:AO44"/>
    <mergeCell ref="AP44:AW44"/>
    <mergeCell ref="U45:V45"/>
    <mergeCell ref="AI45:AO45"/>
    <mergeCell ref="AP45:AW45"/>
    <mergeCell ref="AI46:AO46"/>
    <mergeCell ref="AP46:AW46"/>
    <mergeCell ref="AI47:AO47"/>
    <mergeCell ref="AP47:AW47"/>
    <mergeCell ref="AI48:AO48"/>
    <mergeCell ref="AP48:AW48"/>
    <mergeCell ref="AI49:AO49"/>
    <mergeCell ref="AP49:AW49"/>
    <mergeCell ref="AI50:AO50"/>
    <mergeCell ref="AP50:AW50"/>
    <mergeCell ref="AI51:AO51"/>
    <mergeCell ref="AP51:AW51"/>
    <mergeCell ref="AI52:AO52"/>
    <mergeCell ref="AP52:AW52"/>
    <mergeCell ref="T53:BE53"/>
    <mergeCell ref="B54:Z54"/>
    <mergeCell ref="AE54:BE54"/>
    <mergeCell ref="T55:U55"/>
    <mergeCell ref="W55:X55"/>
    <mergeCell ref="Y55:Z55"/>
    <mergeCell ref="AE55:AJ57"/>
    <mergeCell ref="AK55:AM57"/>
    <mergeCell ref="AN55:AW57"/>
    <mergeCell ref="AX55:BA56"/>
    <mergeCell ref="BB55:BE56"/>
    <mergeCell ref="T56:U56"/>
    <mergeCell ref="W56:X56"/>
    <mergeCell ref="Y56:Z56"/>
    <mergeCell ref="T57:U57"/>
    <mergeCell ref="W57:X57"/>
    <mergeCell ref="Y57:Z57"/>
    <mergeCell ref="AX57:AY57"/>
    <mergeCell ref="AZ57:BA57"/>
    <mergeCell ref="BB57:BC57"/>
    <mergeCell ref="AG62:AL62"/>
    <mergeCell ref="AG65:AL65"/>
    <mergeCell ref="AX18:BA19"/>
    <mergeCell ref="BB18:BE19"/>
    <mergeCell ref="BD57:BE57"/>
    <mergeCell ref="AE58:AJ60"/>
    <mergeCell ref="AK58:AM60"/>
    <mergeCell ref="AN58:AW58"/>
    <mergeCell ref="AN59:AW59"/>
    <mergeCell ref="AN60:AW60"/>
  </mergeCells>
  <printOptions/>
  <pageMargins left="0.7" right="0.7" top="0.75" bottom="0.75" header="0.3" footer="0.3"/>
  <pageSetup horizontalDpi="600" verticalDpi="600" orientation="landscape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ZVMetod</dc:creator>
  <cp:keywords/>
  <dc:description/>
  <cp:lastModifiedBy>alla</cp:lastModifiedBy>
  <cp:lastPrinted>2020-07-07T12:36:26Z</cp:lastPrinted>
  <dcterms:created xsi:type="dcterms:W3CDTF">2016-09-02T06:28:00Z</dcterms:created>
  <dcterms:modified xsi:type="dcterms:W3CDTF">2021-08-27T16:25:13Z</dcterms:modified>
  <cp:category/>
  <cp:version/>
  <cp:contentType/>
  <cp:contentStatus/>
</cp:coreProperties>
</file>