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Small_comp\Планы\2021-2022\для Андрійчук\2\Навч рік 2021-2022\Робочі плани\"/>
    </mc:Choice>
  </mc:AlternateContent>
  <bookViews>
    <workbookView xWindow="0" yWindow="0" windowWidth="23040" windowHeight="9192" tabRatio="601"/>
  </bookViews>
  <sheets>
    <sheet name="4 курс" sheetId="1" r:id="rId1"/>
  </sheets>
  <definedNames>
    <definedName name="_xlnm.Print_Area" localSheetId="0">'4 курс'!$A$1:$AP$96</definedName>
  </definedNames>
  <calcPr calcId="162913"/>
</workbook>
</file>

<file path=xl/calcChain.xml><?xml version="1.0" encoding="utf-8"?>
<calcChain xmlns="http://schemas.openxmlformats.org/spreadsheetml/2006/main">
  <c r="Q84" i="1" l="1"/>
  <c r="P84" i="1"/>
  <c r="AH58" i="1" l="1"/>
  <c r="AI58" i="1"/>
  <c r="AJ58" i="1"/>
  <c r="AL58" i="1"/>
  <c r="AM58" i="1"/>
  <c r="AN58" i="1"/>
  <c r="I58" i="1"/>
  <c r="J58" i="1"/>
  <c r="K58" i="1"/>
  <c r="L58" i="1"/>
  <c r="M58" i="1"/>
  <c r="N58" i="1"/>
  <c r="O58" i="1"/>
  <c r="F58" i="1"/>
  <c r="AK56" i="1"/>
  <c r="H56" i="1"/>
  <c r="G56" i="1"/>
  <c r="AG53" i="1"/>
  <c r="H53" i="1"/>
  <c r="G53" i="1"/>
  <c r="P53" i="1" s="1"/>
  <c r="AG50" i="1"/>
  <c r="H50" i="1"/>
  <c r="G50" i="1"/>
  <c r="P50" i="1" l="1"/>
  <c r="P56" i="1"/>
  <c r="AG54" i="1"/>
  <c r="H54" i="1"/>
  <c r="G54" i="1"/>
  <c r="AG51" i="1"/>
  <c r="H51" i="1"/>
  <c r="G51" i="1"/>
  <c r="AK57" i="1"/>
  <c r="H57" i="1"/>
  <c r="G57" i="1"/>
  <c r="AK55" i="1"/>
  <c r="AK58" i="1" s="1"/>
  <c r="H55" i="1"/>
  <c r="G55" i="1"/>
  <c r="G52" i="1"/>
  <c r="H52" i="1"/>
  <c r="AG52" i="1"/>
  <c r="Y58" i="1"/>
  <c r="Z58" i="1"/>
  <c r="AA58" i="1"/>
  <c r="AB58" i="1"/>
  <c r="AC58" i="1"/>
  <c r="AD58" i="1"/>
  <c r="AE58" i="1"/>
  <c r="AF58" i="1"/>
  <c r="G26" i="1"/>
  <c r="H26" i="1"/>
  <c r="AG49" i="1"/>
  <c r="G49" i="1"/>
  <c r="H49" i="1"/>
  <c r="AG24" i="1"/>
  <c r="AK43" i="1"/>
  <c r="P77" i="1"/>
  <c r="H41" i="1"/>
  <c r="H40" i="1"/>
  <c r="H42" i="1"/>
  <c r="H44" i="1"/>
  <c r="H43" i="1"/>
  <c r="I46" i="1"/>
  <c r="J46" i="1"/>
  <c r="J59" i="1" s="1"/>
  <c r="K46" i="1"/>
  <c r="K59" i="1" s="1"/>
  <c r="L46" i="1"/>
  <c r="L59" i="1" s="1"/>
  <c r="M46" i="1"/>
  <c r="N46" i="1"/>
  <c r="O46" i="1"/>
  <c r="O59" i="1" s="1"/>
  <c r="G41" i="1"/>
  <c r="G40" i="1"/>
  <c r="G42" i="1"/>
  <c r="G44" i="1"/>
  <c r="G43" i="1"/>
  <c r="Q59" i="1"/>
  <c r="R59" i="1"/>
  <c r="S59" i="1"/>
  <c r="T59" i="1"/>
  <c r="U59" i="1"/>
  <c r="V59" i="1"/>
  <c r="W59" i="1"/>
  <c r="X59" i="1"/>
  <c r="Y22" i="1"/>
  <c r="Y28" i="1"/>
  <c r="Y32" i="1" s="1"/>
  <c r="Z22" i="1"/>
  <c r="Z28" i="1"/>
  <c r="Z32" i="1" s="1"/>
  <c r="AA22" i="1"/>
  <c r="AA28" i="1"/>
  <c r="AA32" i="1" s="1"/>
  <c r="AB22" i="1"/>
  <c r="AB28" i="1"/>
  <c r="AB32" i="1" s="1"/>
  <c r="AC22" i="1"/>
  <c r="AC28" i="1"/>
  <c r="AC32" i="1" s="1"/>
  <c r="AD22" i="1"/>
  <c r="AD28" i="1"/>
  <c r="AD32" i="1" s="1"/>
  <c r="AE22" i="1"/>
  <c r="AE28" i="1"/>
  <c r="AE32" i="1" s="1"/>
  <c r="AE37" i="1" s="1"/>
  <c r="AE46" i="1" s="1"/>
  <c r="AF22" i="1"/>
  <c r="AF28" i="1"/>
  <c r="AF32" i="1" s="1"/>
  <c r="AG41" i="1"/>
  <c r="AG40" i="1"/>
  <c r="AG42" i="1"/>
  <c r="AH46" i="1"/>
  <c r="AI46" i="1"/>
  <c r="AI59" i="1" s="1"/>
  <c r="AJ46" i="1"/>
  <c r="AJ59" i="1" s="1"/>
  <c r="AK44" i="1"/>
  <c r="AL46" i="1"/>
  <c r="AM46" i="1"/>
  <c r="AM59" i="1" s="1"/>
  <c r="AN46" i="1"/>
  <c r="AN59" i="1" s="1"/>
  <c r="F46" i="1"/>
  <c r="F59" i="1" s="1"/>
  <c r="AN22" i="1"/>
  <c r="AN28" i="1"/>
  <c r="AN32" i="1"/>
  <c r="AN36" i="1"/>
  <c r="H22" i="1"/>
  <c r="H24" i="1"/>
  <c r="H25" i="1"/>
  <c r="H27" i="1"/>
  <c r="H30" i="1"/>
  <c r="H31" i="1"/>
  <c r="H35" i="1"/>
  <c r="H36" i="1" s="1"/>
  <c r="I22" i="1"/>
  <c r="I28" i="1"/>
  <c r="I32" i="1"/>
  <c r="I36" i="1"/>
  <c r="J32" i="1"/>
  <c r="J36" i="1"/>
  <c r="K22" i="1"/>
  <c r="K28" i="1"/>
  <c r="K32" i="1"/>
  <c r="K36" i="1"/>
  <c r="L32" i="1"/>
  <c r="L36" i="1"/>
  <c r="M22" i="1"/>
  <c r="M28" i="1"/>
  <c r="M32" i="1"/>
  <c r="M36" i="1"/>
  <c r="N32" i="1"/>
  <c r="N36" i="1"/>
  <c r="N37" i="1" s="1"/>
  <c r="O32" i="1"/>
  <c r="O36" i="1"/>
  <c r="O37" i="1" s="1"/>
  <c r="P22" i="1"/>
  <c r="G24" i="1"/>
  <c r="G25" i="1"/>
  <c r="G27" i="1"/>
  <c r="G30" i="1"/>
  <c r="P30" i="1" s="1"/>
  <c r="G31" i="1"/>
  <c r="G35" i="1"/>
  <c r="G36" i="1"/>
  <c r="Q37" i="1"/>
  <c r="Q60" i="1" s="1"/>
  <c r="R37" i="1"/>
  <c r="S37" i="1"/>
  <c r="T37" i="1"/>
  <c r="U37" i="1"/>
  <c r="V37" i="1"/>
  <c r="W37" i="1"/>
  <c r="X37" i="1"/>
  <c r="AG22" i="1"/>
  <c r="AG27" i="1"/>
  <c r="AG32" i="1"/>
  <c r="AG36" i="1"/>
  <c r="AH22" i="1"/>
  <c r="AH28" i="1"/>
  <c r="AH32" i="1"/>
  <c r="AH36" i="1"/>
  <c r="AI22" i="1"/>
  <c r="AI28" i="1"/>
  <c r="AI32" i="1"/>
  <c r="AI36" i="1"/>
  <c r="AJ22" i="1"/>
  <c r="AJ28" i="1"/>
  <c r="AJ32" i="1"/>
  <c r="AJ36" i="1"/>
  <c r="AK22" i="1"/>
  <c r="AK25" i="1"/>
  <c r="AK28" i="1" s="1"/>
  <c r="AK32" i="1"/>
  <c r="AK36" i="1"/>
  <c r="AL22" i="1"/>
  <c r="AL28" i="1"/>
  <c r="AL32" i="1"/>
  <c r="AL36" i="1"/>
  <c r="AM22" i="1"/>
  <c r="AM28" i="1"/>
  <c r="AM32" i="1"/>
  <c r="AM36" i="1"/>
  <c r="F22" i="1"/>
  <c r="G22" i="1" s="1"/>
  <c r="F28" i="1"/>
  <c r="F32" i="1"/>
  <c r="F36" i="1"/>
  <c r="Q77" i="1"/>
  <c r="Q79" i="1"/>
  <c r="Q81" i="1"/>
  <c r="P79" i="1"/>
  <c r="P81" i="1"/>
  <c r="Q61" i="1"/>
  <c r="Q63" i="1"/>
  <c r="Q64" i="1"/>
  <c r="Q65" i="1"/>
  <c r="Q66" i="1"/>
  <c r="Q67" i="1"/>
  <c r="Q68" i="1"/>
  <c r="I59" i="1"/>
  <c r="AG28" i="1" l="1"/>
  <c r="AG37" i="1" s="1"/>
  <c r="AD37" i="1"/>
  <c r="AD46" i="1" s="1"/>
  <c r="AD59" i="1" s="1"/>
  <c r="AD60" i="1" s="1"/>
  <c r="P41" i="1"/>
  <c r="AG58" i="1"/>
  <c r="W60" i="1"/>
  <c r="P26" i="1"/>
  <c r="H58" i="1"/>
  <c r="P55" i="1"/>
  <c r="P27" i="1"/>
  <c r="G58" i="1"/>
  <c r="P31" i="1"/>
  <c r="P32" i="1" s="1"/>
  <c r="T60" i="1"/>
  <c r="P40" i="1"/>
  <c r="L37" i="1"/>
  <c r="L60" i="1" s="1"/>
  <c r="Y37" i="1"/>
  <c r="R60" i="1"/>
  <c r="O60" i="1"/>
  <c r="U60" i="1"/>
  <c r="M59" i="1"/>
  <c r="P57" i="1"/>
  <c r="AE59" i="1"/>
  <c r="AE60" i="1" s="1"/>
  <c r="P43" i="1"/>
  <c r="AK37" i="1"/>
  <c r="AI37" i="1"/>
  <c r="AI60" i="1" s="1"/>
  <c r="S60" i="1"/>
  <c r="G28" i="1"/>
  <c r="AB37" i="1"/>
  <c r="AB46" i="1" s="1"/>
  <c r="AB59" i="1" s="1"/>
  <c r="P44" i="1"/>
  <c r="AL37" i="1"/>
  <c r="AM37" i="1"/>
  <c r="AM60" i="1" s="1"/>
  <c r="P24" i="1"/>
  <c r="AH59" i="1"/>
  <c r="AA37" i="1"/>
  <c r="AA46" i="1" s="1"/>
  <c r="AA59" i="1" s="1"/>
  <c r="AA60" i="1" s="1"/>
  <c r="P42" i="1"/>
  <c r="N59" i="1"/>
  <c r="N60" i="1" s="1"/>
  <c r="AL59" i="1"/>
  <c r="P87" i="1"/>
  <c r="P52" i="1"/>
  <c r="M37" i="1"/>
  <c r="J37" i="1"/>
  <c r="J60" i="1" s="1"/>
  <c r="H32" i="1"/>
  <c r="AN37" i="1"/>
  <c r="AN60" i="1" s="1"/>
  <c r="X60" i="1"/>
  <c r="P49" i="1"/>
  <c r="H46" i="1"/>
  <c r="H59" i="1" s="1"/>
  <c r="P25" i="1"/>
  <c r="AG46" i="1"/>
  <c r="AG59" i="1" s="1"/>
  <c r="V60" i="1"/>
  <c r="AJ37" i="1"/>
  <c r="AJ60" i="1" s="1"/>
  <c r="AH37" i="1"/>
  <c r="K37" i="1"/>
  <c r="K60" i="1" s="1"/>
  <c r="I37" i="1"/>
  <c r="I60" i="1" s="1"/>
  <c r="H28" i="1"/>
  <c r="G46" i="1"/>
  <c r="P51" i="1"/>
  <c r="Q87" i="1"/>
  <c r="Z37" i="1"/>
  <c r="Z46" i="1" s="1"/>
  <c r="Z59" i="1" s="1"/>
  <c r="Z60" i="1" s="1"/>
  <c r="AK46" i="1"/>
  <c r="AK59" i="1" s="1"/>
  <c r="P35" i="1"/>
  <c r="P36" i="1" s="1"/>
  <c r="P54" i="1"/>
  <c r="AF37" i="1"/>
  <c r="Y46" i="1"/>
  <c r="Y59" i="1" s="1"/>
  <c r="Y60" i="1" s="1"/>
  <c r="AC37" i="1"/>
  <c r="F37" i="1"/>
  <c r="F60" i="1" s="1"/>
  <c r="G32" i="1"/>
  <c r="H37" i="1" l="1"/>
  <c r="H60" i="1" s="1"/>
  <c r="P58" i="1"/>
  <c r="AL60" i="1"/>
  <c r="AG60" i="1"/>
  <c r="AH60" i="1"/>
  <c r="P46" i="1"/>
  <c r="P28" i="1"/>
  <c r="P37" i="1" s="1"/>
  <c r="M60" i="1"/>
  <c r="AB60" i="1"/>
  <c r="AK60" i="1"/>
  <c r="G37" i="1"/>
  <c r="G59" i="1"/>
  <c r="AC46" i="1"/>
  <c r="AC59" i="1" s="1"/>
  <c r="AC60" i="1" s="1"/>
  <c r="AF46" i="1"/>
  <c r="AF59" i="1" s="1"/>
  <c r="AF60" i="1" s="1"/>
  <c r="P59" i="1" l="1"/>
  <c r="P60" i="1" s="1"/>
  <c r="G60" i="1"/>
</calcChain>
</file>

<file path=xl/sharedStrings.xml><?xml version="1.0" encoding="utf-8"?>
<sst xmlns="http://schemas.openxmlformats.org/spreadsheetml/2006/main" count="276" uniqueCount="205">
  <si>
    <t>ЗАТВЕРДЖУЮ</t>
  </si>
  <si>
    <t>№ п/п</t>
  </si>
  <si>
    <t>Назва кафедр</t>
  </si>
  <si>
    <t>Всього</t>
  </si>
  <si>
    <t>Самостійна робота студентів</t>
  </si>
  <si>
    <t>1 курс</t>
  </si>
  <si>
    <t>4 курс</t>
  </si>
  <si>
    <t>Кредитів</t>
  </si>
  <si>
    <t>Годин</t>
  </si>
  <si>
    <t>в тому числі</t>
  </si>
  <si>
    <t>Курсових робіт</t>
  </si>
  <si>
    <t>Рефератів</t>
  </si>
  <si>
    <t>1 семестр</t>
  </si>
  <si>
    <t>2 семестр</t>
  </si>
  <si>
    <t>7 семестр</t>
  </si>
  <si>
    <t>8 семестр</t>
  </si>
  <si>
    <t>Лекції</t>
  </si>
  <si>
    <t>18 тижнів</t>
  </si>
  <si>
    <t>17 тижнів</t>
  </si>
  <si>
    <t>у тому числі</t>
  </si>
  <si>
    <t xml:space="preserve">Практичні </t>
  </si>
  <si>
    <t xml:space="preserve">Лабораторні </t>
  </si>
  <si>
    <t>Кількість</t>
  </si>
  <si>
    <t>Іспитів</t>
  </si>
  <si>
    <t>Заліків</t>
  </si>
  <si>
    <t>Курсових проектів</t>
  </si>
  <si>
    <t>Практики</t>
  </si>
  <si>
    <t>№</t>
  </si>
  <si>
    <t>Вид практики</t>
  </si>
  <si>
    <t>Семестр</t>
  </si>
  <si>
    <t>СКОРОЧЕННЯ:</t>
  </si>
  <si>
    <t>(підпис)</t>
  </si>
  <si>
    <t>(П.І.Б.)</t>
  </si>
  <si>
    <t>4</t>
  </si>
  <si>
    <t>15</t>
  </si>
  <si>
    <t>16</t>
  </si>
  <si>
    <t>17</t>
  </si>
  <si>
    <t>18</t>
  </si>
  <si>
    <t>Термін проведення</t>
  </si>
  <si>
    <t>Термін навчання</t>
  </si>
  <si>
    <r>
      <t>РГР</t>
    </r>
    <r>
      <rPr>
        <sz val="11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</si>
  <si>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11"/>
        <rFont val="Arial"/>
        <family val="2"/>
        <charset val="204"/>
      </rPr>
      <t xml:space="preserve"> - розрахункова робота;</t>
    </r>
  </si>
  <si>
    <r>
      <t>ГР</t>
    </r>
    <r>
      <rPr>
        <sz val="11"/>
        <rFont val="Arial"/>
        <family val="2"/>
        <charset val="204"/>
      </rPr>
      <t xml:space="preserve"> - графічна робота;</t>
    </r>
  </si>
  <si>
    <t>-</t>
  </si>
  <si>
    <t>Форма навчання</t>
  </si>
  <si>
    <t>Кваліфікація</t>
  </si>
  <si>
    <t>Модульн. (темат.), контр. робіт</t>
  </si>
  <si>
    <t>РГР,РР,ГР</t>
  </si>
  <si>
    <t>ДКР</t>
  </si>
  <si>
    <t>Вид роботи</t>
  </si>
  <si>
    <t>Всього годин</t>
  </si>
  <si>
    <t>(виконується під час СРС)</t>
  </si>
  <si>
    <r>
      <t>ДКР</t>
    </r>
    <r>
      <rPr>
        <sz val="11"/>
        <rFont val="Arial"/>
        <family val="2"/>
      </rPr>
      <t xml:space="preserve"> - домашня контрольна   робота</t>
    </r>
  </si>
  <si>
    <t>бакалавр</t>
  </si>
  <si>
    <t>Iнформацiйної безпеки</t>
  </si>
  <si>
    <t>Математичних методiв захисту iнформації</t>
  </si>
  <si>
    <t xml:space="preserve"> </t>
  </si>
  <si>
    <t>Б</t>
  </si>
  <si>
    <t>Випускова кафедра</t>
  </si>
  <si>
    <t>Контрольні заходи та їх розподіл за семестрами</t>
  </si>
  <si>
    <t>Обсяг дисципліни</t>
  </si>
  <si>
    <t>Екзамени</t>
  </si>
  <si>
    <t>заліки</t>
  </si>
  <si>
    <t>Курсові проекти</t>
  </si>
  <si>
    <t>Курсові роботи</t>
  </si>
  <si>
    <t>Реферати</t>
  </si>
  <si>
    <t>Аудиторні години</t>
  </si>
  <si>
    <t>Кількість годин аудиторних занять на тиждень за семестрами</t>
  </si>
  <si>
    <t>Розподіл годин по підготовці та захисту дипломного  проекту (роботи)</t>
  </si>
  <si>
    <t>Розподіл  годин з  комплексного державного екзамену</t>
  </si>
  <si>
    <t>Всього
годин</t>
  </si>
  <si>
    <t>Кількість
студентів</t>
  </si>
  <si>
    <t>К</t>
  </si>
  <si>
    <t>Всього   годин</t>
  </si>
  <si>
    <t>Г - кількість академічних груп бюджетних або контрактних</t>
  </si>
  <si>
    <t>d -  кількість членів ДЕК з даної кафедри</t>
  </si>
  <si>
    <t>ФІ-61(15+0)</t>
  </si>
  <si>
    <t>Військова підготовка</t>
  </si>
  <si>
    <t>9 тижнів</t>
  </si>
  <si>
    <t>Випадковi процеси</t>
  </si>
  <si>
    <t>Бази даних та iнформацiйнi системи</t>
  </si>
  <si>
    <t>Дипломне проектування</t>
  </si>
  <si>
    <t>х</t>
  </si>
  <si>
    <t>Моделювання природничих, економічних та соціальних процесів</t>
  </si>
  <si>
    <t>Захист дипломної роботи</t>
  </si>
  <si>
    <t>Переддипломна практика</t>
  </si>
  <si>
    <t xml:space="preserve">РОБОЧИЙ   НАВЧАЛЬНИЙ   ПЛАН                                                             </t>
  </si>
  <si>
    <t>3 роки 10 місяців (4 н.р.)</t>
  </si>
  <si>
    <t>0,5 х d</t>
  </si>
  <si>
    <t>Основи нелінійного аналізу</t>
  </si>
  <si>
    <t>Інститут</t>
  </si>
  <si>
    <t>ФТІ</t>
  </si>
  <si>
    <t>Трив. (у тиж.)</t>
  </si>
  <si>
    <t xml:space="preserve">Норма в годинах </t>
  </si>
  <si>
    <t>на 1 студента</t>
  </si>
  <si>
    <t>Консультування</t>
  </si>
  <si>
    <t xml:space="preserve">Рецензування </t>
  </si>
  <si>
    <t>Керівництво</t>
  </si>
  <si>
    <t xml:space="preserve">Математич. методiв </t>
  </si>
  <si>
    <t>захисту iнформації</t>
  </si>
  <si>
    <t>Кафедра</t>
  </si>
  <si>
    <t>в год.</t>
  </si>
  <si>
    <t xml:space="preserve">Норма </t>
  </si>
  <si>
    <t>К-ть</t>
  </si>
  <si>
    <t>дисц.</t>
  </si>
  <si>
    <t>груп</t>
  </si>
  <si>
    <t>студен.</t>
  </si>
  <si>
    <t xml:space="preserve">  2 х Г</t>
  </si>
  <si>
    <t xml:space="preserve">Консультування </t>
  </si>
  <si>
    <t>дисциплін,</t>
  </si>
  <si>
    <t>що внесені в</t>
  </si>
  <si>
    <t>екзамен</t>
  </si>
  <si>
    <t>усний</t>
  </si>
  <si>
    <t xml:space="preserve">письмовий </t>
  </si>
  <si>
    <t>0,5 х d  на 1 студ.</t>
  </si>
  <si>
    <t>4 х d х Г+0,5
на 1 студ.</t>
  </si>
  <si>
    <t>годин</t>
  </si>
  <si>
    <t xml:space="preserve">Лаборат-і </t>
  </si>
  <si>
    <t xml:space="preserve">Практ-і </t>
  </si>
  <si>
    <t>Модульн.(тем.), контр.роботи</t>
  </si>
  <si>
    <t xml:space="preserve">Аналіз даних </t>
  </si>
  <si>
    <t>Освітній ступінь</t>
  </si>
  <si>
    <t>НАЦІОНАЛЬНИЙ ТЕХНІЧНИЙ УНІВЕРСИТЕТ УКРАЇНИ "КИЇВСЬКИЙ ПОЛІТЕХНІЧНИЙ ІНСТИТУТ імені ІГОРЯ СІКОРСЬКОГО"</t>
  </si>
  <si>
    <t>Практичні (семінари)</t>
  </si>
  <si>
    <t>Індивідуальні заняття</t>
  </si>
  <si>
    <t>за НП</t>
  </si>
  <si>
    <t>з урахуван. інд.занять</t>
  </si>
  <si>
    <t>19</t>
  </si>
  <si>
    <t>20</t>
  </si>
  <si>
    <t>21</t>
  </si>
  <si>
    <t>22</t>
  </si>
  <si>
    <t>ЕК</t>
  </si>
  <si>
    <t>d -   кількість членів  ЕК  з  даної кафедри</t>
  </si>
  <si>
    <t xml:space="preserve"> І. ЦИКЛ ЗАГАЛЬНОЇ ПІДГОТОВКИ</t>
  </si>
  <si>
    <t>І.1. Навчальні дисципліни природничо-наукової підготовки</t>
  </si>
  <si>
    <t>Разом за п.1.1:</t>
  </si>
  <si>
    <t>І.2. Навчальні дисципліни базової підготовки</t>
  </si>
  <si>
    <t>Разом за п.1.2:</t>
  </si>
  <si>
    <t>І.3. Навчальні дисципліни базової підготовки (за вибором студентів)</t>
  </si>
  <si>
    <t>Разом за п.1.3:</t>
  </si>
  <si>
    <t>I.4. Навчальні дисципліни соціально-гуманітарної підготовки (за вибором студентів)</t>
  </si>
  <si>
    <t xml:space="preserve">Іноземна мова професійного спрямування 2. Іноземна мова для професійно-орієнтованого спілкування. Ділове мовлення </t>
  </si>
  <si>
    <t>Англійської мови технічного спрямування № 2</t>
  </si>
  <si>
    <t>Разом за п.1.4:</t>
  </si>
  <si>
    <t>ВСЬОГО ЗА ЦИКЛ ЗАГАЛЬНОЇ ПІДГОТОВКИ</t>
  </si>
  <si>
    <t>II. ЦИКЛ ПРОФЕСІЙНОЇ ПІДГОТОВКИ</t>
  </si>
  <si>
    <t>II.1. Навчальні дисципліни професійної та практичної підготовки</t>
  </si>
  <si>
    <t>Разом за п.2.1:</t>
  </si>
  <si>
    <t>II.2. Навчальні дисципліни професійної та практичної підготовки (за вибором студентів)</t>
  </si>
  <si>
    <t>ВСЬОГО ЗА ЦИКЛ ПРОФЕСІЙНОЇ ПІДГОТОВКИ</t>
  </si>
  <si>
    <t>ВСЬОГО ЗА ТЕРМІН НАВЧАННЯ:</t>
  </si>
  <si>
    <t>Економіка і організація виробництва</t>
  </si>
  <si>
    <t>Методи машинного навчання</t>
  </si>
  <si>
    <t xml:space="preserve">Вступ до математичних методів розпізнавання образів та комп'ютерного бачення </t>
  </si>
  <si>
    <t>У 5-8 семестрах за окремим планом військової підготовки</t>
  </si>
  <si>
    <t>Спеціальність (код і назва)</t>
  </si>
  <si>
    <t>113   Прикладна математика</t>
  </si>
  <si>
    <t xml:space="preserve">Лаборатор. </t>
  </si>
  <si>
    <t>Атестація випускників</t>
  </si>
  <si>
    <t>Форма  атестації випускників</t>
  </si>
  <si>
    <t>Теорія керування</t>
  </si>
  <si>
    <t>Системний аналіз</t>
  </si>
  <si>
    <t>Разом за п.2.2:</t>
  </si>
  <si>
    <t>Аналіз даних  (курсова робота)</t>
  </si>
  <si>
    <t>Математичні методи моделювання,</t>
  </si>
  <si>
    <t>розпізнавання образів та безпеки даних</t>
  </si>
  <si>
    <t xml:space="preserve">   Проректор з навчальної роботи  КПІ  </t>
  </si>
  <si>
    <t xml:space="preserve"> ім.  Ігоря Сікорського</t>
  </si>
  <si>
    <t xml:space="preserve">__________________Анатолій МЕЛЬНИЧЕНКО                                       </t>
  </si>
  <si>
    <t>очна (денна)</t>
  </si>
  <si>
    <t>Бакалавр з</t>
  </si>
  <si>
    <t>прикладної математики</t>
  </si>
  <si>
    <t>Освітні компоненти               (навчальні дисципліни, курсові проекти (роботи), практики, кваліфікаційна робота)</t>
  </si>
  <si>
    <t>за освітньо-професійною програмою</t>
  </si>
  <si>
    <t>Нечітке моделювання систем безпеки</t>
  </si>
  <si>
    <t>Системи та мережі передачі інформації</t>
  </si>
  <si>
    <t>Комплексні системи захисту інформації: проектування, впровадження, супровід</t>
  </si>
  <si>
    <t>всего:</t>
  </si>
  <si>
    <t>Директор ФТІ</t>
  </si>
  <si>
    <t>/Олексій НОВІКОВ /</t>
  </si>
  <si>
    <t>с каждого блока</t>
  </si>
  <si>
    <t>с  блока</t>
  </si>
  <si>
    <t>"___"_______________ 2021 р.</t>
  </si>
  <si>
    <t>на 2021/2022 навчальний рік</t>
  </si>
  <si>
    <t>прийом 2018 р.</t>
  </si>
  <si>
    <t>математичного моделювання та аналізу даних</t>
  </si>
  <si>
    <t xml:space="preserve">В.о. завідувача кафедри  </t>
  </si>
  <si>
    <t>/ Наталія КУССУЛЬ /</t>
  </si>
  <si>
    <t>Теорія ризиків</t>
  </si>
  <si>
    <t xml:space="preserve">Методи прикладної статистики </t>
  </si>
  <si>
    <t xml:space="preserve">Нормативно-правове забезпечення інформаційної безпеки </t>
  </si>
  <si>
    <t>Економічної кібернетики</t>
  </si>
  <si>
    <t>4+1</t>
  </si>
  <si>
    <t>25+2</t>
  </si>
  <si>
    <t>23+3</t>
  </si>
  <si>
    <t>5+1</t>
  </si>
  <si>
    <t>19+2</t>
  </si>
  <si>
    <t>2+0</t>
  </si>
  <si>
    <t>ФІ-81(14+2), ФІ-82(12+1)</t>
  </si>
  <si>
    <t xml:space="preserve">Математичного моделювання та аналізу даних </t>
  </si>
  <si>
    <t>Мат. мод. та аналізу даних  (4 чл)</t>
  </si>
  <si>
    <t>Теоретико-числові алгоритми у криптології</t>
  </si>
  <si>
    <t>11.04-15.05</t>
  </si>
  <si>
    <t>з 15.06 по 30.06</t>
  </si>
  <si>
    <t>Ухвалено  на засіданні Вченої ради ФТІ, ПРОТОКОЛ № 8/2021 від 29.03.2021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</si>
</sst>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4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36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12"/>
      <name val="Arial Cyr"/>
      <charset val="204"/>
    </font>
    <font>
      <b/>
      <i/>
      <sz val="12"/>
      <name val="Arial"/>
      <family val="2"/>
      <charset val="204"/>
    </font>
    <font>
      <sz val="14"/>
      <name val="Arial Cyr"/>
      <charset val="204"/>
    </font>
    <font>
      <b/>
      <sz val="11"/>
      <name val="Arial"/>
      <family val="2"/>
    </font>
    <font>
      <sz val="14"/>
      <name val="Arial"/>
      <family val="2"/>
    </font>
    <font>
      <b/>
      <sz val="3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b/>
      <sz val="10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3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8" fillId="4" borderId="1" applyNumberFormat="0" applyAlignment="0" applyProtection="0"/>
    <xf numFmtId="0" fontId="29" fillId="11" borderId="2" applyNumberFormat="0" applyAlignment="0" applyProtection="0"/>
    <xf numFmtId="0" fontId="30" fillId="11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2" borderId="7" applyNumberFormat="0" applyAlignment="0" applyProtection="0"/>
    <xf numFmtId="0" fontId="36" fillId="0" borderId="0" applyNumberFormat="0" applyFill="0" applyBorder="0" applyAlignment="0" applyProtection="0"/>
    <xf numFmtId="0" fontId="37" fillId="13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</cellStyleXfs>
  <cellXfs count="811">
    <xf numFmtId="0" fontId="0" fillId="0" borderId="0" xfId="0"/>
    <xf numFmtId="0" fontId="11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top"/>
    </xf>
    <xf numFmtId="0" fontId="8" fillId="0" borderId="0" xfId="0" applyFont="1" applyFill="1" applyBorder="1"/>
    <xf numFmtId="0" fontId="19" fillId="0" borderId="10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wrapText="1"/>
    </xf>
    <xf numFmtId="0" fontId="11" fillId="0" borderId="14" xfId="0" applyNumberFormat="1" applyFont="1" applyFill="1" applyBorder="1" applyAlignment="1">
      <alignment horizontal="center" wrapText="1"/>
    </xf>
    <xf numFmtId="0" fontId="11" fillId="0" borderId="15" xfId="0" applyNumberFormat="1" applyFont="1" applyFill="1" applyBorder="1" applyAlignment="1">
      <alignment horizontal="center" wrapText="1"/>
    </xf>
    <xf numFmtId="0" fontId="11" fillId="0" borderId="16" xfId="0" applyNumberFormat="1" applyFont="1" applyFill="1" applyBorder="1" applyAlignment="1">
      <alignment horizontal="center" wrapText="1"/>
    </xf>
    <xf numFmtId="1" fontId="10" fillId="0" borderId="16" xfId="0" applyNumberFormat="1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2" fontId="16" fillId="0" borderId="20" xfId="0" applyNumberFormat="1" applyFont="1" applyFill="1" applyBorder="1" applyAlignment="1">
      <alignment horizontal="center" wrapText="1"/>
    </xf>
    <xf numFmtId="2" fontId="16" fillId="0" borderId="21" xfId="0" applyNumberFormat="1" applyFont="1" applyFill="1" applyBorder="1" applyAlignment="1">
      <alignment horizontal="center" wrapText="1"/>
    </xf>
    <xf numFmtId="2" fontId="16" fillId="0" borderId="22" xfId="0" applyNumberFormat="1" applyFont="1" applyFill="1" applyBorder="1" applyAlignment="1">
      <alignment horizontal="center" wrapText="1"/>
    </xf>
    <xf numFmtId="0" fontId="10" fillId="0" borderId="23" xfId="0" applyNumberFormat="1" applyFont="1" applyFill="1" applyBorder="1" applyAlignment="1">
      <alignment horizontal="center" wrapText="1"/>
    </xf>
    <xf numFmtId="164" fontId="10" fillId="0" borderId="23" xfId="0" applyNumberFormat="1" applyFont="1" applyFill="1" applyBorder="1" applyAlignment="1">
      <alignment horizontal="center" wrapText="1"/>
    </xf>
    <xf numFmtId="1" fontId="10" fillId="0" borderId="23" xfId="0" applyNumberFormat="1" applyFont="1" applyFill="1" applyBorder="1" applyAlignment="1">
      <alignment horizontal="center" wrapText="1"/>
    </xf>
    <xf numFmtId="2" fontId="16" fillId="0" borderId="23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vertical="justify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/>
    <xf numFmtId="49" fontId="2" fillId="0" borderId="0" xfId="0" applyNumberFormat="1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Alignme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Continuous" vertical="top" wrapText="1"/>
    </xf>
    <xf numFmtId="0" fontId="10" fillId="0" borderId="13" xfId="0" applyFont="1" applyFill="1" applyBorder="1" applyAlignment="1">
      <alignment horizontal="centerContinuous" vertical="top" wrapText="1"/>
    </xf>
    <xf numFmtId="0" fontId="10" fillId="0" borderId="26" xfId="0" applyFont="1" applyFill="1" applyBorder="1" applyAlignment="1">
      <alignment horizontal="centerContinuous" vertical="top" wrapText="1"/>
    </xf>
    <xf numFmtId="0" fontId="10" fillId="0" borderId="27" xfId="0" applyFont="1" applyFill="1" applyBorder="1" applyAlignment="1">
      <alignment horizontal="centerContinuous" vertical="top" wrapText="1"/>
    </xf>
    <xf numFmtId="0" fontId="10" fillId="0" borderId="28" xfId="0" applyFont="1" applyFill="1" applyBorder="1" applyAlignment="1">
      <alignment horizontal="centerContinuous" vertical="top" wrapText="1"/>
    </xf>
    <xf numFmtId="0" fontId="11" fillId="0" borderId="29" xfId="0" applyFont="1" applyFill="1" applyBorder="1" applyAlignment="1">
      <alignment horizontal="center" vertical="center" textRotation="90" wrapText="1"/>
    </xf>
    <xf numFmtId="0" fontId="11" fillId="0" borderId="30" xfId="0" applyFont="1" applyFill="1" applyBorder="1" applyAlignment="1">
      <alignment horizontal="center" vertical="center" textRotation="90" wrapText="1"/>
    </xf>
    <xf numFmtId="0" fontId="11" fillId="0" borderId="31" xfId="0" applyFont="1" applyFill="1" applyBorder="1" applyAlignment="1">
      <alignment horizontal="center" vertical="center" textRotation="90" wrapText="1"/>
    </xf>
    <xf numFmtId="0" fontId="11" fillId="0" borderId="23" xfId="0" applyNumberFormat="1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center" vertical="center" textRotation="90"/>
    </xf>
    <xf numFmtId="0" fontId="10" fillId="0" borderId="24" xfId="0" applyFont="1" applyFill="1" applyBorder="1" applyAlignment="1">
      <alignment horizontal="left" vertical="top"/>
    </xf>
    <xf numFmtId="0" fontId="10" fillId="0" borderId="32" xfId="0" applyFont="1" applyFill="1" applyBorder="1" applyAlignment="1">
      <alignment horizontal="left" vertical="top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3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left" vertical="top"/>
    </xf>
    <xf numFmtId="0" fontId="10" fillId="0" borderId="34" xfId="0" applyFont="1" applyFill="1" applyBorder="1" applyAlignment="1">
      <alignment horizontal="left" vertical="top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35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center" vertical="center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36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/>
    <xf numFmtId="49" fontId="10" fillId="0" borderId="0" xfId="0" applyNumberFormat="1" applyFont="1" applyFill="1" applyBorder="1" applyAlignment="1">
      <alignment horizontal="center" vertical="justify" wrapText="1"/>
    </xf>
    <xf numFmtId="0" fontId="11" fillId="0" borderId="0" xfId="0" applyFont="1" applyFill="1" applyBorder="1" applyAlignment="1">
      <alignment vertical="justify" wrapText="1"/>
    </xf>
    <xf numFmtId="0" fontId="9" fillId="0" borderId="0" xfId="0" applyFont="1" applyFill="1" applyBorder="1"/>
    <xf numFmtId="0" fontId="11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164" fontId="16" fillId="0" borderId="23" xfId="0" applyNumberFormat="1" applyFont="1" applyFill="1" applyBorder="1" applyAlignment="1">
      <alignment horizontal="center" wrapText="1"/>
    </xf>
    <xf numFmtId="0" fontId="16" fillId="0" borderId="23" xfId="0" applyNumberFormat="1" applyFont="1" applyFill="1" applyBorder="1" applyAlignment="1">
      <alignment horizontal="center" wrapText="1"/>
    </xf>
    <xf numFmtId="0" fontId="10" fillId="0" borderId="37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center" vertical="center"/>
    </xf>
    <xf numFmtId="0" fontId="19" fillId="0" borderId="38" xfId="0" applyNumberFormat="1" applyFont="1" applyFill="1" applyBorder="1" applyAlignment="1">
      <alignment horizontal="center" vertical="center"/>
    </xf>
    <xf numFmtId="0" fontId="19" fillId="0" borderId="39" xfId="0" applyNumberFormat="1" applyFont="1" applyFill="1" applyBorder="1" applyAlignment="1">
      <alignment horizontal="center" vertical="center"/>
    </xf>
    <xf numFmtId="0" fontId="19" fillId="0" borderId="40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4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42" xfId="0" applyNumberFormat="1" applyFont="1" applyFill="1" applyBorder="1" applyAlignment="1">
      <alignment horizontal="center" vertical="center"/>
    </xf>
    <xf numFmtId="2" fontId="19" fillId="0" borderId="12" xfId="0" applyNumberFormat="1" applyFont="1" applyFill="1" applyBorder="1" applyAlignment="1">
      <alignment horizontal="center" vertical="center"/>
    </xf>
    <xf numFmtId="1" fontId="16" fillId="0" borderId="23" xfId="0" applyNumberFormat="1" applyFont="1" applyFill="1" applyBorder="1" applyAlignment="1">
      <alignment horizontal="center" wrapText="1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31" xfId="0" applyNumberFormat="1" applyFont="1" applyFill="1" applyBorder="1" applyAlignment="1">
      <alignment horizontal="center" vertical="center"/>
    </xf>
    <xf numFmtId="49" fontId="11" fillId="0" borderId="43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1" fillId="0" borderId="45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justify"/>
    </xf>
    <xf numFmtId="49" fontId="11" fillId="0" borderId="0" xfId="0" applyNumberFormat="1" applyFont="1" applyFill="1" applyBorder="1" applyAlignment="1">
      <alignment horizontal="left" vertical="justify"/>
    </xf>
    <xf numFmtId="49" fontId="10" fillId="0" borderId="0" xfId="0" applyNumberFormat="1" applyFont="1" applyFill="1" applyBorder="1" applyAlignment="1">
      <alignment horizontal="left" vertical="justify" wrapText="1"/>
    </xf>
    <xf numFmtId="49" fontId="16" fillId="0" borderId="0" xfId="0" applyNumberFormat="1" applyFont="1" applyFill="1" applyBorder="1" applyAlignment="1">
      <alignment horizontal="left" vertical="justify" wrapText="1"/>
    </xf>
    <xf numFmtId="0" fontId="10" fillId="0" borderId="0" xfId="0" applyNumberFormat="1" applyFont="1" applyFill="1" applyBorder="1" applyAlignment="1">
      <alignment horizontal="center" vertical="justify"/>
    </xf>
    <xf numFmtId="0" fontId="15" fillId="0" borderId="0" xfId="0" applyFont="1" applyFill="1" applyBorder="1" applyAlignment="1">
      <alignment horizontal="left"/>
    </xf>
    <xf numFmtId="49" fontId="2" fillId="0" borderId="47" xfId="0" applyNumberFormat="1" applyFont="1" applyFill="1" applyBorder="1"/>
    <xf numFmtId="49" fontId="2" fillId="0" borderId="43" xfId="0" applyNumberFormat="1" applyFont="1" applyFill="1" applyBorder="1"/>
    <xf numFmtId="49" fontId="17" fillId="0" borderId="0" xfId="0" applyNumberFormat="1" applyFont="1" applyFill="1" applyBorder="1" applyAlignment="1"/>
    <xf numFmtId="0" fontId="7" fillId="0" borderId="0" xfId="0" applyFont="1" applyFill="1" applyBorder="1" applyAlignment="1">
      <alignment vertical="top" wrapText="1"/>
    </xf>
    <xf numFmtId="49" fontId="20" fillId="0" borderId="0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right"/>
    </xf>
    <xf numFmtId="0" fontId="13" fillId="0" borderId="47" xfId="0" applyFont="1" applyFill="1" applyBorder="1" applyAlignment="1">
      <alignment horizontal="left"/>
    </xf>
    <xf numFmtId="0" fontId="13" fillId="0" borderId="43" xfId="0" applyFont="1" applyFill="1" applyBorder="1" applyAlignment="1">
      <alignment horizontal="left"/>
    </xf>
    <xf numFmtId="49" fontId="22" fillId="0" borderId="0" xfId="0" applyNumberFormat="1" applyFont="1" applyFill="1" applyBorder="1" applyAlignment="1"/>
    <xf numFmtId="0" fontId="1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2" fillId="0" borderId="47" xfId="0" applyNumberFormat="1" applyFont="1" applyFill="1" applyBorder="1"/>
    <xf numFmtId="0" fontId="2" fillId="0" borderId="43" xfId="0" applyNumberFormat="1" applyFont="1" applyFill="1" applyBorder="1"/>
    <xf numFmtId="0" fontId="20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vertical="top" wrapText="1"/>
    </xf>
    <xf numFmtId="0" fontId="21" fillId="0" borderId="0" xfId="0" applyNumberFormat="1" applyFont="1" applyFill="1" applyBorder="1" applyAlignment="1"/>
    <xf numFmtId="0" fontId="10" fillId="0" borderId="41" xfId="0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left" vertical="justify"/>
    </xf>
    <xf numFmtId="0" fontId="19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Continuous" vertical="top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1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wrapText="1"/>
    </xf>
    <xf numFmtId="2" fontId="11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wrapText="1"/>
    </xf>
    <xf numFmtId="0" fontId="24" fillId="0" borderId="29" xfId="0" applyFont="1" applyFill="1" applyBorder="1" applyAlignment="1">
      <alignment horizontal="center" vertical="center" textRotation="90" wrapText="1"/>
    </xf>
    <xf numFmtId="0" fontId="24" fillId="0" borderId="36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top" wrapText="1"/>
    </xf>
    <xf numFmtId="0" fontId="10" fillId="0" borderId="46" xfId="0" applyFont="1" applyFill="1" applyBorder="1" applyAlignment="1">
      <alignment horizontal="centerContinuous" vertical="top" wrapText="1"/>
    </xf>
    <xf numFmtId="0" fontId="9" fillId="0" borderId="46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vertical="center" wrapText="1"/>
    </xf>
    <xf numFmtId="0" fontId="9" fillId="0" borderId="46" xfId="0" applyFont="1" applyFill="1" applyBorder="1" applyAlignment="1">
      <alignment vertical="center"/>
    </xf>
    <xf numFmtId="2" fontId="16" fillId="0" borderId="46" xfId="0" applyNumberFormat="1" applyFont="1" applyFill="1" applyBorder="1" applyAlignment="1">
      <alignment horizontal="center" wrapText="1"/>
    </xf>
    <xf numFmtId="0" fontId="20" fillId="0" borderId="46" xfId="0" applyFont="1" applyFill="1" applyBorder="1" applyAlignment="1">
      <alignment wrapText="1"/>
    </xf>
    <xf numFmtId="2" fontId="19" fillId="0" borderId="46" xfId="0" applyNumberFormat="1" applyFont="1" applyFill="1" applyBorder="1" applyAlignment="1">
      <alignment horizontal="center" vertical="center"/>
    </xf>
    <xf numFmtId="164" fontId="16" fillId="0" borderId="20" xfId="0" applyNumberFormat="1" applyFont="1" applyFill="1" applyBorder="1" applyAlignment="1">
      <alignment horizontal="center" wrapText="1"/>
    </xf>
    <xf numFmtId="164" fontId="16" fillId="0" borderId="21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center" vertical="top" wrapText="1"/>
    </xf>
    <xf numFmtId="1" fontId="11" fillId="0" borderId="18" xfId="0" applyNumberFormat="1" applyFont="1" applyFill="1" applyBorder="1" applyAlignment="1">
      <alignment horizontal="center" vertical="center"/>
    </xf>
    <xf numFmtId="0" fontId="9" fillId="0" borderId="50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51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51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justify" wrapText="1"/>
    </xf>
    <xf numFmtId="0" fontId="9" fillId="0" borderId="0" xfId="0" applyNumberFormat="1" applyFont="1" applyFill="1" applyBorder="1" applyAlignment="1">
      <alignment horizontal="center" vertical="justify" wrapText="1"/>
    </xf>
    <xf numFmtId="49" fontId="9" fillId="0" borderId="0" xfId="0" applyNumberFormat="1" applyFont="1" applyFill="1" applyBorder="1" applyAlignment="1">
      <alignment horizontal="left" vertical="justify"/>
    </xf>
    <xf numFmtId="49" fontId="9" fillId="0" borderId="0" xfId="0" applyNumberFormat="1" applyFont="1" applyFill="1" applyBorder="1" applyAlignment="1">
      <alignment horizontal="center" vertical="justify" wrapText="1"/>
    </xf>
    <xf numFmtId="49" fontId="8" fillId="0" borderId="0" xfId="0" applyNumberFormat="1" applyFont="1" applyFill="1" applyBorder="1" applyAlignment="1">
      <alignment horizontal="center" vertical="justify" wrapText="1"/>
    </xf>
    <xf numFmtId="0" fontId="8" fillId="0" borderId="0" xfId="0" applyFont="1" applyFill="1" applyBorder="1" applyAlignment="1">
      <alignment wrapText="1"/>
    </xf>
    <xf numFmtId="0" fontId="10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center"/>
    </xf>
    <xf numFmtId="0" fontId="10" fillId="0" borderId="0" xfId="0" applyNumberFormat="1" applyFont="1" applyFill="1" applyBorder="1"/>
    <xf numFmtId="0" fontId="10" fillId="0" borderId="47" xfId="0" applyFont="1" applyFill="1" applyBorder="1"/>
    <xf numFmtId="0" fontId="10" fillId="0" borderId="28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0" fillId="0" borderId="35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" fontId="11" fillId="0" borderId="46" xfId="0" applyNumberFormat="1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 vertical="center"/>
    </xf>
    <xf numFmtId="1" fontId="10" fillId="0" borderId="40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2" fontId="11" fillId="0" borderId="46" xfId="0" applyNumberFormat="1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164" fontId="10" fillId="0" borderId="23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Fill="1" applyBorder="1" applyAlignment="1">
      <alignment horizontal="center" vertical="center" wrapText="1"/>
    </xf>
    <xf numFmtId="0" fontId="11" fillId="0" borderId="46" xfId="0" applyNumberFormat="1" applyFont="1" applyFill="1" applyBorder="1" applyAlignment="1">
      <alignment horizontal="center" vertical="center"/>
    </xf>
    <xf numFmtId="164" fontId="16" fillId="0" borderId="46" xfId="0" applyNumberFormat="1" applyFont="1" applyFill="1" applyBorder="1" applyAlignment="1">
      <alignment horizontal="center" wrapText="1"/>
    </xf>
    <xf numFmtId="1" fontId="10" fillId="0" borderId="54" xfId="0" applyNumberFormat="1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1" fontId="11" fillId="0" borderId="54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vertical="center"/>
    </xf>
    <xf numFmtId="1" fontId="19" fillId="0" borderId="38" xfId="0" applyNumberFormat="1" applyFont="1" applyFill="1" applyBorder="1" applyAlignment="1">
      <alignment horizontal="center" vertical="center"/>
    </xf>
    <xf numFmtId="2" fontId="11" fillId="0" borderId="54" xfId="0" applyNumberFormat="1" applyFont="1" applyFill="1" applyBorder="1" applyAlignment="1">
      <alignment horizontal="center" vertical="center"/>
    </xf>
    <xf numFmtId="2" fontId="11" fillId="0" borderId="17" xfId="0" applyNumberFormat="1" applyFont="1" applyFill="1" applyBorder="1" applyAlignment="1">
      <alignment vertical="center"/>
    </xf>
    <xf numFmtId="164" fontId="16" fillId="0" borderId="22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2" fontId="11" fillId="0" borderId="35" xfId="0" applyNumberFormat="1" applyFont="1" applyFill="1" applyBorder="1" applyAlignment="1">
      <alignment horizontal="center" vertical="center"/>
    </xf>
    <xf numFmtId="2" fontId="11" fillId="0" borderId="29" xfId="0" applyNumberFormat="1" applyFont="1" applyFill="1" applyBorder="1" applyAlignment="1">
      <alignment vertical="center"/>
    </xf>
    <xf numFmtId="164" fontId="10" fillId="0" borderId="37" xfId="0" applyNumberFormat="1" applyFont="1" applyFill="1" applyBorder="1" applyAlignment="1">
      <alignment horizontal="center" vertical="center" wrapText="1"/>
    </xf>
    <xf numFmtId="0" fontId="8" fillId="0" borderId="43" xfId="0" applyNumberFormat="1" applyFont="1" applyFill="1" applyBorder="1"/>
    <xf numFmtId="0" fontId="9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/>
    </xf>
    <xf numFmtId="0" fontId="8" fillId="0" borderId="43" xfId="0" applyFont="1" applyFill="1" applyBorder="1"/>
    <xf numFmtId="0" fontId="10" fillId="0" borderId="54" xfId="0" applyFont="1" applyFill="1" applyBorder="1" applyAlignment="1">
      <alignment horizontal="center" vertical="center"/>
    </xf>
    <xf numFmtId="1" fontId="10" fillId="0" borderId="37" xfId="0" applyNumberFormat="1" applyFont="1" applyFill="1" applyBorder="1" applyAlignment="1">
      <alignment horizontal="center" vertical="center" wrapText="1"/>
    </xf>
    <xf numFmtId="49" fontId="11" fillId="0" borderId="98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justify"/>
    </xf>
    <xf numFmtId="0" fontId="11" fillId="0" borderId="47" xfId="0" applyFont="1" applyFill="1" applyBorder="1" applyAlignment="1">
      <alignment vertical="top" wrapText="1"/>
    </xf>
    <xf numFmtId="0" fontId="11" fillId="0" borderId="0" xfId="0" applyNumberFormat="1" applyFont="1" applyFill="1" applyBorder="1"/>
    <xf numFmtId="49" fontId="11" fillId="0" borderId="0" xfId="0" applyNumberFormat="1" applyFont="1" applyFill="1" applyBorder="1"/>
    <xf numFmtId="49" fontId="11" fillId="0" borderId="47" xfId="0" applyNumberFormat="1" applyFont="1" applyFill="1" applyBorder="1"/>
    <xf numFmtId="0" fontId="11" fillId="0" borderId="47" xfId="0" applyFont="1" applyFill="1" applyBorder="1"/>
    <xf numFmtId="0" fontId="20" fillId="0" borderId="41" xfId="0" applyFont="1" applyFill="1" applyBorder="1" applyAlignment="1">
      <alignment wrapText="1"/>
    </xf>
    <xf numFmtId="0" fontId="20" fillId="0" borderId="49" xfId="0" applyFont="1" applyFill="1" applyBorder="1" applyAlignment="1">
      <alignment wrapText="1"/>
    </xf>
    <xf numFmtId="49" fontId="22" fillId="0" borderId="43" xfId="0" applyNumberFormat="1" applyFont="1" applyFill="1" applyBorder="1" applyAlignment="1"/>
    <xf numFmtId="0" fontId="12" fillId="0" borderId="43" xfId="0" applyFont="1" applyFill="1" applyBorder="1" applyAlignment="1">
      <alignment horizontal="left"/>
    </xf>
    <xf numFmtId="164" fontId="16" fillId="0" borderId="12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 vertical="center" wrapText="1"/>
    </xf>
    <xf numFmtId="0" fontId="19" fillId="0" borderId="45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/>
    </xf>
    <xf numFmtId="164" fontId="16" fillId="0" borderId="54" xfId="0" applyNumberFormat="1" applyFont="1" applyFill="1" applyBorder="1" applyAlignment="1">
      <alignment horizontal="center" vertical="center" wrapText="1"/>
    </xf>
    <xf numFmtId="0" fontId="19" fillId="0" borderId="54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left"/>
    </xf>
    <xf numFmtId="0" fontId="19" fillId="0" borderId="19" xfId="0" applyNumberFormat="1" applyFont="1" applyFill="1" applyBorder="1" applyAlignment="1">
      <alignment horizontal="center" vertical="center" wrapText="1"/>
    </xf>
    <xf numFmtId="2" fontId="19" fillId="0" borderId="54" xfId="0" applyNumberFormat="1" applyFont="1" applyFill="1" applyBorder="1" applyAlignment="1">
      <alignment horizontal="center" vertical="center"/>
    </xf>
    <xf numFmtId="0" fontId="19" fillId="0" borderId="19" xfId="0" applyNumberFormat="1" applyFont="1" applyFill="1" applyBorder="1" applyAlignment="1">
      <alignment horizontal="center" vertical="center"/>
    </xf>
    <xf numFmtId="0" fontId="19" fillId="0" borderId="99" xfId="0" applyFont="1" applyFill="1" applyBorder="1" applyAlignment="1">
      <alignment horizontal="center" vertical="center"/>
    </xf>
    <xf numFmtId="0" fontId="16" fillId="0" borderId="25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33" xfId="0" applyNumberFormat="1" applyFont="1" applyFill="1" applyBorder="1" applyAlignment="1">
      <alignment horizontal="center" vertical="center"/>
    </xf>
    <xf numFmtId="0" fontId="16" fillId="0" borderId="28" xfId="0" applyNumberFormat="1" applyFont="1" applyFill="1" applyBorder="1" applyAlignment="1">
      <alignment horizontal="center" vertical="center"/>
    </xf>
    <xf numFmtId="0" fontId="11" fillId="0" borderId="3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9" fillId="0" borderId="26" xfId="0" applyNumberFormat="1" applyFont="1" applyFill="1" applyBorder="1" applyAlignment="1">
      <alignment horizontal="center" vertical="center"/>
    </xf>
    <xf numFmtId="0" fontId="19" fillId="0" borderId="101" xfId="0" applyNumberFormat="1" applyFont="1" applyFill="1" applyBorder="1" applyAlignment="1">
      <alignment horizontal="center" vertical="center"/>
    </xf>
    <xf numFmtId="1" fontId="11" fillId="0" borderId="25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27" xfId="0" applyNumberFormat="1" applyFont="1" applyFill="1" applyBorder="1" applyAlignment="1">
      <alignment horizontal="center" vertical="center" wrapText="1"/>
    </xf>
    <xf numFmtId="0" fontId="19" fillId="0" borderId="98" xfId="0" applyFont="1" applyFill="1" applyBorder="1" applyAlignment="1">
      <alignment horizontal="center" vertical="center"/>
    </xf>
    <xf numFmtId="0" fontId="10" fillId="0" borderId="31" xfId="0" applyNumberFormat="1" applyFont="1" applyFill="1" applyBorder="1" applyAlignment="1">
      <alignment horizontal="center" vertical="center" wrapText="1"/>
    </xf>
    <xf numFmtId="1" fontId="10" fillId="0" borderId="42" xfId="0" applyNumberFormat="1" applyFont="1" applyFill="1" applyBorder="1" applyAlignment="1">
      <alignment horizontal="center" vertical="center"/>
    </xf>
    <xf numFmtId="0" fontId="19" fillId="0" borderId="29" xfId="0" applyNumberFormat="1" applyFont="1" applyFill="1" applyBorder="1" applyAlignment="1">
      <alignment horizontal="center" vertical="center"/>
    </xf>
    <xf numFmtId="0" fontId="19" fillId="0" borderId="36" xfId="0" applyNumberFormat="1" applyFont="1" applyFill="1" applyBorder="1" applyAlignment="1">
      <alignment horizontal="center" vertical="center"/>
    </xf>
    <xf numFmtId="1" fontId="10" fillId="0" borderId="31" xfId="0" applyNumberFormat="1" applyFont="1" applyFill="1" applyBorder="1" applyAlignment="1">
      <alignment horizontal="center" vertical="center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0" fontId="11" fillId="0" borderId="36" xfId="0" applyNumberFormat="1" applyFont="1" applyFill="1" applyBorder="1" applyAlignment="1">
      <alignment horizontal="center" vertical="center" wrapText="1"/>
    </xf>
    <xf numFmtId="0" fontId="11" fillId="0" borderId="31" xfId="0" applyNumberFormat="1" applyFont="1" applyFill="1" applyBorder="1" applyAlignment="1">
      <alignment horizontal="center" vertical="center" wrapText="1"/>
    </xf>
    <xf numFmtId="0" fontId="19" fillId="0" borderId="30" xfId="0" applyNumberFormat="1" applyFont="1" applyFill="1" applyBorder="1" applyAlignment="1">
      <alignment horizontal="center" vertical="center"/>
    </xf>
    <xf numFmtId="0" fontId="19" fillId="0" borderId="42" xfId="0" applyNumberFormat="1" applyFont="1" applyFill="1" applyBorder="1" applyAlignment="1">
      <alignment horizontal="center" vertical="center"/>
    </xf>
    <xf numFmtId="1" fontId="11" fillId="0" borderId="35" xfId="0" applyNumberFormat="1" applyFont="1" applyFill="1" applyBorder="1" applyAlignment="1">
      <alignment horizontal="center" vertical="center" wrapText="1"/>
    </xf>
    <xf numFmtId="1" fontId="11" fillId="0" borderId="29" xfId="0" applyNumberFormat="1" applyFont="1" applyFill="1" applyBorder="1" applyAlignment="1">
      <alignment horizontal="center" vertical="center" wrapText="1"/>
    </xf>
    <xf numFmtId="0" fontId="19" fillId="0" borderId="35" xfId="0" applyNumberFormat="1" applyFont="1" applyFill="1" applyBorder="1" applyAlignment="1">
      <alignment horizontal="center" vertical="center"/>
    </xf>
    <xf numFmtId="0" fontId="19" fillId="0" borderId="31" xfId="0" applyNumberFormat="1" applyFont="1" applyFill="1" applyBorder="1" applyAlignment="1">
      <alignment horizontal="center" vertical="center"/>
    </xf>
    <xf numFmtId="0" fontId="11" fillId="0" borderId="102" xfId="0" applyNumberFormat="1" applyFont="1" applyFill="1" applyBorder="1" applyAlignment="1">
      <alignment horizontal="center" vertical="center"/>
    </xf>
    <xf numFmtId="0" fontId="11" fillId="0" borderId="103" xfId="0" applyNumberFormat="1" applyFont="1" applyFill="1" applyBorder="1" applyAlignment="1">
      <alignment horizontal="center" vertical="center"/>
    </xf>
    <xf numFmtId="0" fontId="11" fillId="0" borderId="104" xfId="0" applyNumberFormat="1" applyFont="1" applyFill="1" applyBorder="1" applyAlignment="1">
      <alignment horizontal="center" vertical="center"/>
    </xf>
    <xf numFmtId="0" fontId="11" fillId="0" borderId="105" xfId="0" applyNumberFormat="1" applyFont="1" applyFill="1" applyBorder="1" applyAlignment="1">
      <alignment horizontal="center" vertical="center"/>
    </xf>
    <xf numFmtId="0" fontId="11" fillId="0" borderId="106" xfId="0" applyNumberFormat="1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0" fillId="0" borderId="54" xfId="0" applyNumberFormat="1" applyFont="1" applyFill="1" applyBorder="1" applyAlignment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11" fillId="0" borderId="39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>
      <alignment horizontal="center" vertical="center" wrapText="1"/>
    </xf>
    <xf numFmtId="0" fontId="10" fillId="0" borderId="54" xfId="0" applyNumberFormat="1" applyFont="1" applyFill="1" applyBorder="1" applyAlignment="1">
      <alignment horizontal="center" vertical="center"/>
    </xf>
    <xf numFmtId="0" fontId="11" fillId="0" borderId="38" xfId="0" applyNumberFormat="1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11" fillId="0" borderId="12" xfId="0" applyFont="1" applyFill="1" applyBorder="1"/>
    <xf numFmtId="0" fontId="11" fillId="0" borderId="10" xfId="0" applyFont="1" applyFill="1" applyBorder="1"/>
    <xf numFmtId="0" fontId="11" fillId="0" borderId="14" xfId="0" applyFont="1" applyFill="1" applyBorder="1"/>
    <xf numFmtId="0" fontId="19" fillId="0" borderId="46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/>
    </xf>
    <xf numFmtId="0" fontId="11" fillId="0" borderId="46" xfId="0" applyFont="1" applyFill="1" applyBorder="1"/>
    <xf numFmtId="0" fontId="11" fillId="0" borderId="44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 wrapText="1"/>
    </xf>
    <xf numFmtId="49" fontId="11" fillId="0" borderId="83" xfId="0" applyNumberFormat="1" applyFont="1" applyFill="1" applyBorder="1" applyAlignment="1">
      <alignment horizontal="center" vertical="center" wrapText="1"/>
    </xf>
    <xf numFmtId="164" fontId="10" fillId="0" borderId="12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0" fillId="0" borderId="14" xfId="0" applyFont="1" applyFill="1" applyBorder="1"/>
    <xf numFmtId="0" fontId="11" fillId="0" borderId="16" xfId="0" applyNumberFormat="1" applyFont="1" applyFill="1" applyBorder="1" applyAlignment="1">
      <alignment horizontal="center" vertical="center"/>
    </xf>
    <xf numFmtId="0" fontId="11" fillId="0" borderId="110" xfId="0" applyNumberFormat="1" applyFont="1" applyFill="1" applyBorder="1" applyAlignment="1">
      <alignment horizontal="center" vertical="center"/>
    </xf>
    <xf numFmtId="0" fontId="11" fillId="0" borderId="98" xfId="0" applyFont="1" applyFill="1" applyBorder="1" applyAlignment="1">
      <alignment horizontal="center" vertical="center" wrapText="1"/>
    </xf>
    <xf numFmtId="49" fontId="11" fillId="0" borderId="90" xfId="0" applyNumberFormat="1" applyFont="1" applyFill="1" applyBorder="1" applyAlignment="1">
      <alignment horizontal="center" vertical="center" wrapText="1"/>
    </xf>
    <xf numFmtId="164" fontId="10" fillId="0" borderId="35" xfId="0" applyNumberFormat="1" applyFont="1" applyFill="1" applyBorder="1" applyAlignment="1">
      <alignment horizontal="center" vertical="center" wrapText="1"/>
    </xf>
    <xf numFmtId="1" fontId="11" fillId="0" borderId="29" xfId="0" applyNumberFormat="1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0" fillId="0" borderId="31" xfId="0" applyFont="1" applyFill="1" applyBorder="1"/>
    <xf numFmtId="0" fontId="11" fillId="0" borderId="29" xfId="0" applyNumberFormat="1" applyFont="1" applyFill="1" applyBorder="1" applyAlignment="1">
      <alignment horizontal="center" vertical="center"/>
    </xf>
    <xf numFmtId="0" fontId="11" fillId="0" borderId="30" xfId="0" applyNumberFormat="1" applyFont="1" applyFill="1" applyBorder="1" applyAlignment="1">
      <alignment horizontal="center" vertical="center"/>
    </xf>
    <xf numFmtId="0" fontId="11" fillId="0" borderId="108" xfId="0" applyNumberFormat="1" applyFont="1" applyFill="1" applyBorder="1" applyAlignment="1">
      <alignment horizontal="center" vertical="center"/>
    </xf>
    <xf numFmtId="0" fontId="11" fillId="0" borderId="36" xfId="0" applyNumberFormat="1" applyFont="1" applyFill="1" applyBorder="1" applyAlignment="1">
      <alignment horizontal="center" vertical="center"/>
    </xf>
    <xf numFmtId="0" fontId="11" fillId="0" borderId="35" xfId="0" applyNumberFormat="1" applyFont="1" applyFill="1" applyBorder="1" applyAlignment="1">
      <alignment horizontal="center" vertical="center"/>
    </xf>
    <xf numFmtId="0" fontId="11" fillId="0" borderId="31" xfId="0" applyNumberFormat="1" applyFont="1" applyFill="1" applyBorder="1" applyAlignment="1">
      <alignment horizontal="center" vertical="center"/>
    </xf>
    <xf numFmtId="0" fontId="11" fillId="0" borderId="42" xfId="0" applyNumberFormat="1" applyFont="1" applyFill="1" applyBorder="1" applyAlignment="1">
      <alignment horizontal="center" vertical="center"/>
    </xf>
    <xf numFmtId="0" fontId="11" fillId="0" borderId="109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1" fillId="0" borderId="129" xfId="0" applyFont="1" applyFill="1" applyBorder="1" applyAlignment="1">
      <alignment horizontal="center" vertical="center"/>
    </xf>
    <xf numFmtId="0" fontId="11" fillId="0" borderId="137" xfId="0" applyFont="1" applyFill="1" applyBorder="1" applyAlignment="1">
      <alignment horizontal="center" vertical="center" wrapText="1"/>
    </xf>
    <xf numFmtId="164" fontId="10" fillId="0" borderId="138" xfId="0" applyNumberFormat="1" applyFont="1" applyFill="1" applyBorder="1" applyAlignment="1">
      <alignment horizontal="center" vertical="center" wrapText="1"/>
    </xf>
    <xf numFmtId="0" fontId="10" fillId="0" borderId="139" xfId="0" applyNumberFormat="1" applyFont="1" applyFill="1" applyBorder="1" applyAlignment="1">
      <alignment horizontal="center" vertical="center" wrapText="1"/>
    </xf>
    <xf numFmtId="1" fontId="10" fillId="0" borderId="138" xfId="0" applyNumberFormat="1" applyFont="1" applyFill="1" applyBorder="1" applyAlignment="1">
      <alignment horizontal="center" vertical="center"/>
    </xf>
    <xf numFmtId="1" fontId="11" fillId="0" borderId="58" xfId="0" applyNumberFormat="1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91" xfId="0" applyFont="1" applyFill="1" applyBorder="1" applyAlignment="1">
      <alignment horizontal="center" vertical="center"/>
    </xf>
    <xf numFmtId="1" fontId="10" fillId="0" borderId="139" xfId="0" applyNumberFormat="1" applyFont="1" applyFill="1" applyBorder="1" applyAlignment="1">
      <alignment horizontal="center" vertical="center"/>
    </xf>
    <xf numFmtId="0" fontId="11" fillId="0" borderId="138" xfId="0" applyFont="1" applyFill="1" applyBorder="1" applyAlignment="1">
      <alignment horizontal="center" vertical="center"/>
    </xf>
    <xf numFmtId="0" fontId="0" fillId="0" borderId="58" xfId="0" applyFont="1" applyFill="1" applyBorder="1"/>
    <xf numFmtId="0" fontId="0" fillId="0" borderId="139" xfId="0" applyFont="1" applyFill="1" applyBorder="1"/>
    <xf numFmtId="0" fontId="11" fillId="0" borderId="58" xfId="0" applyNumberFormat="1" applyFont="1" applyFill="1" applyBorder="1" applyAlignment="1">
      <alignment horizontal="center" vertical="center"/>
    </xf>
    <xf numFmtId="0" fontId="11" fillId="0" borderId="92" xfId="0" applyNumberFormat="1" applyFont="1" applyFill="1" applyBorder="1" applyAlignment="1">
      <alignment horizontal="center" vertical="center"/>
    </xf>
    <xf numFmtId="0" fontId="11" fillId="0" borderId="57" xfId="0" applyNumberFormat="1" applyFont="1" applyFill="1" applyBorder="1" applyAlignment="1">
      <alignment horizontal="center" vertical="center"/>
    </xf>
    <xf numFmtId="0" fontId="11" fillId="0" borderId="91" xfId="0" applyNumberFormat="1" applyFont="1" applyFill="1" applyBorder="1" applyAlignment="1">
      <alignment horizontal="center" vertical="center"/>
    </xf>
    <xf numFmtId="0" fontId="11" fillId="0" borderId="93" xfId="0" applyNumberFormat="1" applyFont="1" applyFill="1" applyBorder="1" applyAlignment="1">
      <alignment horizontal="center" vertical="center"/>
    </xf>
    <xf numFmtId="1" fontId="11" fillId="0" borderId="58" xfId="0" applyNumberFormat="1" applyFont="1" applyFill="1" applyBorder="1" applyAlignment="1">
      <alignment horizontal="center" vertical="center" wrapText="1"/>
    </xf>
    <xf numFmtId="0" fontId="11" fillId="0" borderId="139" xfId="0" applyNumberFormat="1" applyFont="1" applyFill="1" applyBorder="1" applyAlignment="1">
      <alignment horizontal="center" vertical="center" wrapText="1"/>
    </xf>
    <xf numFmtId="0" fontId="11" fillId="0" borderId="139" xfId="0" applyNumberFormat="1" applyFont="1" applyFill="1" applyBorder="1" applyAlignment="1">
      <alignment horizontal="center" vertical="center"/>
    </xf>
    <xf numFmtId="0" fontId="10" fillId="0" borderId="59" xfId="0" applyFont="1" applyFill="1" applyBorder="1"/>
    <xf numFmtId="0" fontId="10" fillId="0" borderId="60" xfId="0" applyNumberFormat="1" applyFont="1" applyFill="1" applyBorder="1" applyAlignment="1">
      <alignment horizontal="center" vertical="justify" wrapText="1"/>
    </xf>
    <xf numFmtId="0" fontId="10" fillId="0" borderId="62" xfId="0" applyFont="1" applyFill="1" applyBorder="1"/>
    <xf numFmtId="0" fontId="10" fillId="0" borderId="59" xfId="0" applyFont="1" applyFill="1" applyBorder="1" applyAlignment="1">
      <alignment horizontal="center"/>
    </xf>
    <xf numFmtId="0" fontId="10" fillId="0" borderId="63" xfId="0" applyFont="1" applyFill="1" applyBorder="1" applyAlignment="1">
      <alignment horizontal="center"/>
    </xf>
    <xf numFmtId="0" fontId="10" fillId="0" borderId="65" xfId="0" applyFont="1" applyFill="1" applyBorder="1" applyAlignment="1"/>
    <xf numFmtId="0" fontId="10" fillId="0" borderId="68" xfId="0" applyFont="1" applyFill="1" applyBorder="1"/>
    <xf numFmtId="0" fontId="10" fillId="0" borderId="69" xfId="0" applyNumberFormat="1" applyFont="1" applyFill="1" applyBorder="1" applyAlignment="1">
      <alignment horizontal="center" vertical="justify" wrapText="1"/>
    </xf>
    <xf numFmtId="0" fontId="10" fillId="0" borderId="66" xfId="0" applyFont="1" applyFill="1" applyBorder="1"/>
    <xf numFmtId="0" fontId="10" fillId="0" borderId="67" xfId="0" applyFont="1" applyFill="1" applyBorder="1"/>
    <xf numFmtId="0" fontId="10" fillId="0" borderId="62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10" fillId="0" borderId="69" xfId="0" applyFont="1" applyFill="1" applyBorder="1"/>
    <xf numFmtId="0" fontId="10" fillId="0" borderId="69" xfId="0" applyFont="1" applyFill="1" applyBorder="1" applyAlignment="1">
      <alignment horizontal="center"/>
    </xf>
    <xf numFmtId="49" fontId="10" fillId="0" borderId="65" xfId="0" applyNumberFormat="1" applyFont="1" applyFill="1" applyBorder="1" applyAlignment="1">
      <alignment horizontal="center" vertical="justify" wrapText="1"/>
    </xf>
    <xf numFmtId="49" fontId="10" fillId="0" borderId="64" xfId="0" applyNumberFormat="1" applyFont="1" applyFill="1" applyBorder="1" applyAlignment="1">
      <alignment horizontal="center" vertical="justify"/>
    </xf>
    <xf numFmtId="0" fontId="11" fillId="0" borderId="76" xfId="0" applyNumberFormat="1" applyFont="1" applyFill="1" applyBorder="1" applyAlignment="1">
      <alignment horizontal="center" vertical="justify" wrapText="1"/>
    </xf>
    <xf numFmtId="0" fontId="11" fillId="0" borderId="77" xfId="0" applyFont="1" applyFill="1" applyBorder="1" applyAlignment="1">
      <alignment horizontal="center"/>
    </xf>
    <xf numFmtId="0" fontId="11" fillId="0" borderId="78" xfId="0" applyFont="1" applyFill="1" applyBorder="1" applyAlignment="1">
      <alignment horizontal="center"/>
    </xf>
    <xf numFmtId="164" fontId="11" fillId="0" borderId="75" xfId="0" applyNumberFormat="1" applyFont="1" applyFill="1" applyBorder="1" applyAlignment="1">
      <alignment horizontal="center" vertical="center"/>
    </xf>
    <xf numFmtId="164" fontId="11" fillId="0" borderId="79" xfId="0" applyNumberFormat="1" applyFont="1" applyFill="1" applyBorder="1" applyAlignment="1">
      <alignment horizontal="center" vertical="center"/>
    </xf>
    <xf numFmtId="0" fontId="11" fillId="0" borderId="75" xfId="0" applyFont="1" applyFill="1" applyBorder="1"/>
    <xf numFmtId="0" fontId="11" fillId="0" borderId="78" xfId="0" applyFont="1" applyFill="1" applyBorder="1"/>
    <xf numFmtId="0" fontId="11" fillId="0" borderId="80" xfId="0" applyFont="1" applyFill="1" applyBorder="1"/>
    <xf numFmtId="0" fontId="11" fillId="0" borderId="55" xfId="0" applyFont="1" applyFill="1" applyBorder="1"/>
    <xf numFmtId="49" fontId="10" fillId="0" borderId="77" xfId="0" applyNumberFormat="1" applyFont="1" applyFill="1" applyBorder="1" applyAlignment="1">
      <alignment horizontal="center" vertical="justify" wrapText="1"/>
    </xf>
    <xf numFmtId="49" fontId="11" fillId="0" borderId="55" xfId="0" applyNumberFormat="1" applyFont="1" applyFill="1" applyBorder="1" applyAlignment="1">
      <alignment horizontal="center" vertical="justify" wrapText="1"/>
    </xf>
    <xf numFmtId="49" fontId="10" fillId="0" borderId="81" xfId="0" applyNumberFormat="1" applyFont="1" applyFill="1" applyBorder="1" applyAlignment="1">
      <alignment horizontal="left" vertical="justify"/>
    </xf>
    <xf numFmtId="0" fontId="10" fillId="0" borderId="82" xfId="0" applyNumberFormat="1" applyFont="1" applyFill="1" applyBorder="1" applyAlignment="1">
      <alignment horizontal="center" vertical="justify" wrapText="1"/>
    </xf>
    <xf numFmtId="0" fontId="10" fillId="0" borderId="16" xfId="0" applyNumberFormat="1" applyFont="1" applyFill="1" applyBorder="1" applyAlignment="1">
      <alignment horizontal="center" vertical="justify" wrapText="1"/>
    </xf>
    <xf numFmtId="164" fontId="11" fillId="0" borderId="82" xfId="0" applyNumberFormat="1" applyFont="1" applyFill="1" applyBorder="1" applyAlignment="1">
      <alignment horizontal="center"/>
    </xf>
    <xf numFmtId="164" fontId="11" fillId="0" borderId="83" xfId="0" applyNumberFormat="1" applyFont="1" applyFill="1" applyBorder="1"/>
    <xf numFmtId="0" fontId="11" fillId="0" borderId="82" xfId="0" applyFont="1" applyFill="1" applyBorder="1"/>
    <xf numFmtId="0" fontId="11" fillId="0" borderId="43" xfId="0" applyFont="1" applyFill="1" applyBorder="1"/>
    <xf numFmtId="0" fontId="11" fillId="0" borderId="84" xfId="0" applyFont="1" applyFill="1" applyBorder="1"/>
    <xf numFmtId="0" fontId="11" fillId="0" borderId="45" xfId="0" applyFont="1" applyFill="1" applyBorder="1"/>
    <xf numFmtId="49" fontId="10" fillId="0" borderId="18" xfId="0" applyNumberFormat="1" applyFont="1" applyFill="1" applyBorder="1" applyAlignment="1">
      <alignment horizontal="center" vertical="justify" wrapText="1"/>
    </xf>
    <xf numFmtId="49" fontId="11" fillId="0" borderId="45" xfId="0" applyNumberFormat="1" applyFont="1" applyFill="1" applyBorder="1" applyAlignment="1">
      <alignment horizontal="center" vertical="justify" wrapText="1"/>
    </xf>
    <xf numFmtId="49" fontId="10" fillId="0" borderId="15" xfId="0" applyNumberFormat="1" applyFont="1" applyFill="1" applyBorder="1" applyAlignment="1">
      <alignment horizontal="left" vertical="justify"/>
    </xf>
    <xf numFmtId="0" fontId="11" fillId="0" borderId="82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164" fontId="11" fillId="0" borderId="82" xfId="0" applyNumberFormat="1" applyFont="1" applyFill="1" applyBorder="1" applyAlignment="1">
      <alignment horizontal="center" vertical="center"/>
    </xf>
    <xf numFmtId="164" fontId="11" fillId="0" borderId="83" xfId="0" applyNumberFormat="1" applyFont="1" applyFill="1" applyBorder="1" applyAlignment="1">
      <alignment horizontal="center" vertical="center"/>
    </xf>
    <xf numFmtId="49" fontId="10" fillId="0" borderId="82" xfId="0" applyNumberFormat="1" applyFont="1" applyFill="1" applyBorder="1" applyAlignment="1">
      <alignment horizontal="center" vertical="justify" wrapText="1"/>
    </xf>
    <xf numFmtId="49" fontId="11" fillId="0" borderId="43" xfId="0" applyNumberFormat="1" applyFont="1" applyFill="1" applyBorder="1" applyAlignment="1">
      <alignment horizontal="center" vertical="justify" wrapText="1"/>
    </xf>
    <xf numFmtId="49" fontId="10" fillId="0" borderId="84" xfId="0" applyNumberFormat="1" applyFont="1" applyFill="1" applyBorder="1" applyAlignment="1">
      <alignment horizontal="left" vertical="justify"/>
    </xf>
    <xf numFmtId="49" fontId="10" fillId="0" borderId="45" xfId="0" applyNumberFormat="1" applyFont="1" applyFill="1" applyBorder="1" applyAlignment="1">
      <alignment horizontal="center" vertical="justify" wrapText="1"/>
    </xf>
    <xf numFmtId="49" fontId="10" fillId="0" borderId="15" xfId="0" applyNumberFormat="1" applyFont="1" applyFill="1" applyBorder="1" applyAlignment="1">
      <alignment horizontal="center" vertical="justify" wrapText="1"/>
    </xf>
    <xf numFmtId="0" fontId="11" fillId="0" borderId="85" xfId="0" applyFont="1" applyFill="1" applyBorder="1"/>
    <xf numFmtId="0" fontId="11" fillId="0" borderId="86" xfId="0" applyFont="1" applyFill="1" applyBorder="1"/>
    <xf numFmtId="0" fontId="11" fillId="0" borderId="87" xfId="0" applyFont="1" applyFill="1" applyBorder="1"/>
    <xf numFmtId="0" fontId="11" fillId="0" borderId="88" xfId="0" applyFont="1" applyFill="1" applyBorder="1"/>
    <xf numFmtId="0" fontId="11" fillId="0" borderId="89" xfId="0" applyFont="1" applyFill="1" applyBorder="1"/>
    <xf numFmtId="49" fontId="10" fillId="0" borderId="39" xfId="0" applyNumberFormat="1" applyFont="1" applyFill="1" applyBorder="1" applyAlignment="1">
      <alignment horizontal="center" vertical="justify" wrapText="1"/>
    </xf>
    <xf numFmtId="49" fontId="11" fillId="0" borderId="89" xfId="0" applyNumberFormat="1" applyFont="1" applyFill="1" applyBorder="1" applyAlignment="1">
      <alignment horizontal="center" vertical="justify" wrapText="1"/>
    </xf>
    <xf numFmtId="49" fontId="10" fillId="0" borderId="38" xfId="0" applyNumberFormat="1" applyFont="1" applyFill="1" applyBorder="1" applyAlignment="1">
      <alignment horizontal="left" vertical="justify"/>
    </xf>
    <xf numFmtId="0" fontId="11" fillId="0" borderId="62" xfId="0" applyFont="1" applyFill="1" applyBorder="1"/>
    <xf numFmtId="0" fontId="11" fillId="0" borderId="61" xfId="0" applyFont="1" applyFill="1" applyBorder="1"/>
    <xf numFmtId="0" fontId="11" fillId="0" borderId="60" xfId="0" applyFont="1" applyFill="1" applyBorder="1"/>
    <xf numFmtId="0" fontId="11" fillId="0" borderId="79" xfId="0" applyFont="1" applyFill="1" applyBorder="1"/>
    <xf numFmtId="49" fontId="10" fillId="0" borderId="75" xfId="0" applyNumberFormat="1" applyFont="1" applyFill="1" applyBorder="1" applyAlignment="1">
      <alignment horizontal="center" vertical="justify" wrapText="1"/>
    </xf>
    <xf numFmtId="49" fontId="11" fillId="0" borderId="78" xfId="0" applyNumberFormat="1" applyFont="1" applyFill="1" applyBorder="1" applyAlignment="1">
      <alignment horizontal="center" vertical="justify" wrapText="1"/>
    </xf>
    <xf numFmtId="49" fontId="10" fillId="0" borderId="78" xfId="0" applyNumberFormat="1" applyFont="1" applyFill="1" applyBorder="1" applyAlignment="1">
      <alignment horizontal="left" vertical="justify"/>
    </xf>
    <xf numFmtId="49" fontId="10" fillId="0" borderId="55" xfId="0" applyNumberFormat="1" applyFont="1" applyFill="1" applyBorder="1" applyAlignment="1">
      <alignment horizontal="center" vertical="justify" wrapText="1"/>
    </xf>
    <xf numFmtId="49" fontId="10" fillId="0" borderId="81" xfId="0" applyNumberFormat="1" applyFont="1" applyFill="1" applyBorder="1" applyAlignment="1">
      <alignment horizontal="center" vertical="justify" wrapText="1"/>
    </xf>
    <xf numFmtId="0" fontId="11" fillId="0" borderId="83" xfId="0" applyFont="1" applyFill="1" applyBorder="1"/>
    <xf numFmtId="11" fontId="11" fillId="0" borderId="65" xfId="0" applyNumberFormat="1" applyFont="1" applyFill="1" applyBorder="1" applyAlignment="1">
      <alignment horizontal="justify" vertical="justify" wrapText="1"/>
    </xf>
    <xf numFmtId="11" fontId="11" fillId="0" borderId="0" xfId="0" applyNumberFormat="1" applyFont="1" applyFill="1" applyBorder="1" applyAlignment="1">
      <alignment horizontal="justify" vertical="justify" wrapText="1"/>
    </xf>
    <xf numFmtId="0" fontId="11" fillId="0" borderId="67" xfId="0" applyFont="1" applyFill="1" applyBorder="1"/>
    <xf numFmtId="0" fontId="11" fillId="0" borderId="90" xfId="0" applyFont="1" applyFill="1" applyBorder="1"/>
    <xf numFmtId="0" fontId="11" fillId="0" borderId="57" xfId="0" applyFont="1" applyFill="1" applyBorder="1"/>
    <xf numFmtId="49" fontId="10" fillId="0" borderId="91" xfId="0" applyNumberFormat="1" applyFont="1" applyFill="1" applyBorder="1" applyAlignment="1">
      <alignment horizontal="center" vertical="justify" wrapText="1"/>
    </xf>
    <xf numFmtId="49" fontId="11" fillId="0" borderId="57" xfId="0" applyNumberFormat="1" applyFont="1" applyFill="1" applyBorder="1" applyAlignment="1">
      <alignment horizontal="center" vertical="justify" wrapText="1"/>
    </xf>
    <xf numFmtId="49" fontId="10" fillId="0" borderId="92" xfId="0" applyNumberFormat="1" applyFont="1" applyFill="1" applyBorder="1" applyAlignment="1">
      <alignment horizontal="left" vertical="justify"/>
    </xf>
    <xf numFmtId="0" fontId="11" fillId="0" borderId="82" xfId="0" applyNumberFormat="1" applyFont="1" applyFill="1" applyBorder="1" applyAlignment="1">
      <alignment horizontal="center" vertical="justify" wrapText="1"/>
    </xf>
    <xf numFmtId="0" fontId="11" fillId="0" borderId="16" xfId="0" applyNumberFormat="1" applyFont="1" applyFill="1" applyBorder="1" applyAlignment="1">
      <alignment horizontal="center" vertical="justify" wrapText="1"/>
    </xf>
    <xf numFmtId="11" fontId="11" fillId="0" borderId="88" xfId="0" applyNumberFormat="1" applyFont="1" applyFill="1" applyBorder="1" applyAlignment="1">
      <alignment horizontal="center" vertical="justify" wrapText="1"/>
    </xf>
    <xf numFmtId="0" fontId="11" fillId="0" borderId="86" xfId="0" applyNumberFormat="1" applyFont="1" applyFill="1" applyBorder="1" applyAlignment="1">
      <alignment horizontal="center" vertical="justify" wrapText="1"/>
    </xf>
    <xf numFmtId="0" fontId="11" fillId="0" borderId="93" xfId="0" applyNumberFormat="1" applyFont="1" applyFill="1" applyBorder="1" applyAlignment="1">
      <alignment horizontal="center" vertical="justify" wrapText="1"/>
    </xf>
    <xf numFmtId="0" fontId="11" fillId="0" borderId="91" xfId="0" applyFont="1" applyFill="1" applyBorder="1" applyAlignment="1">
      <alignment horizontal="center"/>
    </xf>
    <xf numFmtId="0" fontId="11" fillId="0" borderId="87" xfId="0" applyFont="1" applyFill="1" applyBorder="1" applyAlignment="1">
      <alignment horizontal="center"/>
    </xf>
    <xf numFmtId="164" fontId="11" fillId="0" borderId="86" xfId="0" applyNumberFormat="1" applyFont="1" applyFill="1" applyBorder="1" applyAlignment="1">
      <alignment horizontal="center" vertical="center"/>
    </xf>
    <xf numFmtId="164" fontId="11" fillId="0" borderId="90" xfId="0" applyNumberFormat="1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right" vertical="justify" wrapText="1"/>
    </xf>
    <xf numFmtId="0" fontId="11" fillId="0" borderId="0" xfId="0" applyFont="1" applyFill="1" applyBorder="1" applyAlignment="1">
      <alignment horizontal="center" vertical="justify" wrapText="1"/>
    </xf>
    <xf numFmtId="0" fontId="11" fillId="0" borderId="94" xfId="0" applyFont="1" applyFill="1" applyBorder="1" applyAlignment="1">
      <alignment horizontal="center" vertical="justify" wrapText="1"/>
    </xf>
    <xf numFmtId="0" fontId="11" fillId="0" borderId="61" xfId="0" applyNumberFormat="1" applyFont="1" applyFill="1" applyBorder="1" applyAlignment="1">
      <alignment horizontal="center" vertical="justify" wrapText="1"/>
    </xf>
    <xf numFmtId="0" fontId="11" fillId="0" borderId="64" xfId="0" applyNumberFormat="1" applyFont="1" applyFill="1" applyBorder="1" applyAlignment="1">
      <alignment horizontal="center" vertical="justify" wrapText="1"/>
    </xf>
    <xf numFmtId="164" fontId="11" fillId="0" borderId="68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justify" wrapText="1"/>
    </xf>
    <xf numFmtId="11" fontId="10" fillId="0" borderId="64" xfId="0" applyNumberFormat="1" applyFont="1" applyFill="1" applyBorder="1" applyAlignment="1">
      <alignment horizontal="center" vertical="justify" wrapText="1"/>
    </xf>
    <xf numFmtId="0" fontId="11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justify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46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1" fillId="0" borderId="46" xfId="0" applyNumberFormat="1" applyFont="1" applyFill="1" applyBorder="1" applyAlignment="1">
      <alignment horizontal="center" vertical="center" wrapText="1"/>
    </xf>
    <xf numFmtId="0" fontId="11" fillId="0" borderId="58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1" fillId="0" borderId="57" xfId="0" applyNumberFormat="1" applyFont="1" applyFill="1" applyBorder="1" applyAlignment="1">
      <alignment horizontal="center" vertical="center" wrapText="1"/>
    </xf>
    <xf numFmtId="0" fontId="5" fillId="0" borderId="56" xfId="0" applyNumberFormat="1" applyFont="1" applyFill="1" applyBorder="1" applyAlignment="1">
      <alignment horizontal="center" vertical="center" wrapText="1"/>
    </xf>
    <xf numFmtId="0" fontId="5" fillId="0" borderId="5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1" fillId="0" borderId="75" xfId="0" applyNumberFormat="1" applyFont="1" applyFill="1" applyBorder="1" applyAlignment="1">
      <alignment horizontal="center" vertical="justify" wrapText="1"/>
    </xf>
    <xf numFmtId="0" fontId="10" fillId="0" borderId="61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center"/>
    </xf>
    <xf numFmtId="0" fontId="10" fillId="0" borderId="67" xfId="0" applyFont="1" applyFill="1" applyBorder="1" applyAlignment="1">
      <alignment horizontal="center"/>
    </xf>
    <xf numFmtId="11" fontId="11" fillId="0" borderId="0" xfId="0" applyNumberFormat="1" applyFont="1" applyFill="1" applyBorder="1" applyAlignment="1">
      <alignment horizontal="center" vertical="justify" wrapText="1"/>
    </xf>
    <xf numFmtId="0" fontId="10" fillId="0" borderId="64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justify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110" xfId="0" applyFont="1" applyFill="1" applyBorder="1" applyAlignment="1">
      <alignment horizontal="center" vertical="center" wrapText="1"/>
    </xf>
    <xf numFmtId="0" fontId="19" fillId="0" borderId="98" xfId="0" applyFont="1" applyFill="1" applyBorder="1" applyAlignment="1">
      <alignment horizontal="center" vertical="center" wrapText="1"/>
    </xf>
    <xf numFmtId="0" fontId="19" fillId="0" borderId="109" xfId="0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0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21" xfId="0" applyFont="1" applyFill="1" applyBorder="1" applyAlignment="1">
      <alignment horizontal="center" vertical="center" wrapText="1"/>
    </xf>
    <xf numFmtId="0" fontId="6" fillId="0" borderId="126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127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127" xfId="0" applyFont="1" applyFill="1" applyBorder="1" applyAlignment="1">
      <alignment horizontal="center" vertical="center" wrapText="1"/>
    </xf>
    <xf numFmtId="0" fontId="11" fillId="0" borderId="99" xfId="0" applyFont="1" applyFill="1" applyBorder="1" applyAlignment="1">
      <alignment horizontal="center" vertical="center"/>
    </xf>
    <xf numFmtId="0" fontId="11" fillId="0" borderId="111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wrapText="1"/>
    </xf>
    <xf numFmtId="0" fontId="20" fillId="0" borderId="49" xfId="0" applyFont="1" applyFill="1" applyBorder="1" applyAlignment="1">
      <alignment horizontal="center" wrapText="1"/>
    </xf>
    <xf numFmtId="0" fontId="5" fillId="0" borderId="97" xfId="0" applyNumberFormat="1" applyFont="1" applyFill="1" applyBorder="1" applyAlignment="1">
      <alignment horizontal="center" vertical="center" textRotation="90" wrapText="1"/>
    </xf>
    <xf numFmtId="0" fontId="5" fillId="0" borderId="106" xfId="0" applyNumberFormat="1" applyFont="1" applyFill="1" applyBorder="1" applyAlignment="1">
      <alignment horizontal="center" vertical="center" textRotation="90" wrapText="1"/>
    </xf>
    <xf numFmtId="0" fontId="5" fillId="0" borderId="114" xfId="0" applyNumberFormat="1" applyFont="1" applyFill="1" applyBorder="1" applyAlignment="1">
      <alignment horizontal="center" vertical="center" textRotation="90" wrapText="1"/>
    </xf>
    <xf numFmtId="49" fontId="5" fillId="0" borderId="17" xfId="0" applyNumberFormat="1" applyFont="1" applyFill="1" applyBorder="1" applyAlignment="1">
      <alignment horizontal="center" vertical="center" textRotation="90" wrapText="1"/>
    </xf>
    <xf numFmtId="0" fontId="2" fillId="0" borderId="103" xfId="0" applyFont="1" applyFill="1" applyBorder="1" applyAlignment="1"/>
    <xf numFmtId="0" fontId="2" fillId="0" borderId="113" xfId="0" applyFont="1" applyFill="1" applyBorder="1" applyAlignment="1"/>
    <xf numFmtId="0" fontId="9" fillId="0" borderId="41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5" fillId="0" borderId="103" xfId="0" applyNumberFormat="1" applyFont="1" applyFill="1" applyBorder="1" applyAlignment="1">
      <alignment horizontal="center" vertical="center" textRotation="90" wrapText="1"/>
    </xf>
    <xf numFmtId="0" fontId="5" fillId="0" borderId="113" xfId="0" applyNumberFormat="1" applyFont="1" applyFill="1" applyBorder="1" applyAlignment="1">
      <alignment horizontal="center" vertical="center" textRotation="90" wrapText="1"/>
    </xf>
    <xf numFmtId="0" fontId="6" fillId="0" borderId="95" xfId="0" applyFont="1" applyFill="1" applyBorder="1" applyAlignment="1">
      <alignment horizontal="center" vertical="center" textRotation="90"/>
    </xf>
    <xf numFmtId="0" fontId="6" fillId="0" borderId="102" xfId="0" applyFont="1" applyFill="1" applyBorder="1" applyAlignment="1">
      <alignment horizontal="center" vertical="center" textRotation="90"/>
    </xf>
    <xf numFmtId="0" fontId="6" fillId="0" borderId="112" xfId="0" applyFont="1" applyFill="1" applyBorder="1" applyAlignment="1">
      <alignment horizontal="center" vertical="center" textRotation="90"/>
    </xf>
    <xf numFmtId="0" fontId="10" fillId="0" borderId="115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top" wrapText="1"/>
    </xf>
    <xf numFmtId="0" fontId="10" fillId="0" borderId="43" xfId="0" applyFont="1" applyFill="1" applyBorder="1" applyAlignment="1">
      <alignment horizontal="center" vertical="top" wrapText="1"/>
    </xf>
    <xf numFmtId="0" fontId="10" fillId="0" borderId="84" xfId="0" applyFont="1" applyFill="1" applyBorder="1" applyAlignment="1">
      <alignment horizontal="center" vertical="top" wrapText="1"/>
    </xf>
    <xf numFmtId="0" fontId="11" fillId="0" borderId="40" xfId="0" applyFont="1" applyFill="1" applyBorder="1" applyAlignment="1">
      <alignment horizontal="center" vertical="center" textRotation="90" wrapText="1"/>
    </xf>
    <xf numFmtId="0" fontId="11" fillId="0" borderId="119" xfId="0" applyFont="1" applyFill="1" applyBorder="1" applyAlignment="1">
      <alignment horizontal="center" vertical="center" textRotation="90" wrapText="1"/>
    </xf>
    <xf numFmtId="0" fontId="11" fillId="0" borderId="18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1" fillId="0" borderId="110" xfId="0" applyFont="1" applyFill="1" applyBorder="1" applyAlignment="1">
      <alignment horizontal="center"/>
    </xf>
    <xf numFmtId="0" fontId="11" fillId="0" borderId="98" xfId="0" applyFont="1" applyFill="1" applyBorder="1" applyAlignment="1">
      <alignment horizontal="center" vertical="center"/>
    </xf>
    <xf numFmtId="0" fontId="10" fillId="0" borderId="110" xfId="0" applyFont="1" applyFill="1" applyBorder="1" applyAlignment="1">
      <alignment horizontal="center" vertical="top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62" xfId="0" applyNumberFormat="1" applyFont="1" applyFill="1" applyBorder="1" applyAlignment="1">
      <alignment horizontal="center" vertical="justify" wrapText="1"/>
    </xf>
    <xf numFmtId="0" fontId="10" fillId="0" borderId="61" xfId="0" applyNumberFormat="1" applyFont="1" applyFill="1" applyBorder="1" applyAlignment="1">
      <alignment horizontal="center" vertical="justify" wrapText="1"/>
    </xf>
    <xf numFmtId="0" fontId="11" fillId="0" borderId="59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11" fillId="0" borderId="58" xfId="0" applyNumberFormat="1" applyFont="1" applyFill="1" applyBorder="1" applyAlignment="1">
      <alignment horizontal="center" vertical="center" wrapText="1"/>
    </xf>
    <xf numFmtId="0" fontId="11" fillId="0" borderId="91" xfId="0" applyNumberFormat="1" applyFont="1" applyFill="1" applyBorder="1" applyAlignment="1">
      <alignment horizontal="center" vertical="center" wrapText="1"/>
    </xf>
    <xf numFmtId="0" fontId="11" fillId="0" borderId="92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11" fontId="11" fillId="0" borderId="62" xfId="0" applyNumberFormat="1" applyFont="1" applyFill="1" applyBorder="1" applyAlignment="1">
      <alignment horizontal="center" vertical="justify" wrapText="1"/>
    </xf>
    <xf numFmtId="11" fontId="11" fillId="0" borderId="61" xfId="0" applyNumberFormat="1" applyFont="1" applyFill="1" applyBorder="1" applyAlignment="1">
      <alignment horizontal="center" vertical="justify" wrapText="1"/>
    </xf>
    <xf numFmtId="11" fontId="11" fillId="0" borderId="60" xfId="0" applyNumberFormat="1" applyFont="1" applyFill="1" applyBorder="1" applyAlignment="1">
      <alignment horizontal="center" vertical="justify" wrapText="1"/>
    </xf>
    <xf numFmtId="11" fontId="11" fillId="0" borderId="69" xfId="0" applyNumberFormat="1" applyFont="1" applyFill="1" applyBorder="1" applyAlignment="1">
      <alignment horizontal="center" vertical="justify" wrapText="1"/>
    </xf>
    <xf numFmtId="11" fontId="11" fillId="0" borderId="66" xfId="0" applyNumberFormat="1" applyFont="1" applyFill="1" applyBorder="1" applyAlignment="1">
      <alignment horizontal="center" vertical="justify" wrapText="1"/>
    </xf>
    <xf numFmtId="11" fontId="11" fillId="0" borderId="67" xfId="0" applyNumberFormat="1" applyFont="1" applyFill="1" applyBorder="1" applyAlignment="1">
      <alignment horizontal="center" vertical="justify" wrapText="1"/>
    </xf>
    <xf numFmtId="0" fontId="11" fillId="0" borderId="63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64" xfId="0" applyFont="1" applyFill="1" applyBorder="1" applyAlignment="1">
      <alignment horizontal="center"/>
    </xf>
    <xf numFmtId="0" fontId="11" fillId="0" borderId="69" xfId="0" applyFont="1" applyFill="1" applyBorder="1" applyAlignment="1">
      <alignment horizontal="center"/>
    </xf>
    <xf numFmtId="0" fontId="11" fillId="0" borderId="66" xfId="0" applyFont="1" applyFill="1" applyBorder="1" applyAlignment="1">
      <alignment horizontal="center"/>
    </xf>
    <xf numFmtId="0" fontId="11" fillId="0" borderId="67" xfId="0" applyFont="1" applyFill="1" applyBorder="1" applyAlignment="1">
      <alignment horizontal="center"/>
    </xf>
    <xf numFmtId="0" fontId="5" fillId="0" borderId="56" xfId="0" applyNumberFormat="1" applyFont="1" applyFill="1" applyBorder="1" applyAlignment="1">
      <alignment horizontal="center" vertical="center" wrapText="1"/>
    </xf>
    <xf numFmtId="0" fontId="5" fillId="0" borderId="81" xfId="0" applyNumberFormat="1" applyFont="1" applyFill="1" applyBorder="1" applyAlignment="1">
      <alignment horizontal="center" vertical="center" wrapText="1"/>
    </xf>
    <xf numFmtId="0" fontId="5" fillId="0" borderId="55" xfId="0" applyNumberFormat="1" applyFont="1" applyFill="1" applyBorder="1" applyAlignment="1">
      <alignment horizontal="center" vertical="center" wrapText="1"/>
    </xf>
    <xf numFmtId="0" fontId="5" fillId="0" borderId="77" xfId="0" applyNumberFormat="1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/>
    </xf>
    <xf numFmtId="0" fontId="10" fillId="0" borderId="60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49" fontId="10" fillId="0" borderId="69" xfId="0" applyNumberFormat="1" applyFont="1" applyFill="1" applyBorder="1" applyAlignment="1">
      <alignment horizontal="center" vertical="justify" wrapText="1"/>
    </xf>
    <xf numFmtId="49" fontId="10" fillId="0" borderId="67" xfId="0" applyNumberFormat="1" applyFont="1" applyFill="1" applyBorder="1" applyAlignment="1">
      <alignment horizontal="center" vertical="justify" wrapText="1"/>
    </xf>
    <xf numFmtId="49" fontId="10" fillId="0" borderId="62" xfId="0" applyNumberFormat="1" applyFont="1" applyFill="1" applyBorder="1" applyAlignment="1">
      <alignment horizontal="center" vertical="justify" wrapText="1"/>
    </xf>
    <xf numFmtId="49" fontId="10" fillId="0" borderId="60" xfId="0" applyNumberFormat="1" applyFont="1" applyFill="1" applyBorder="1" applyAlignment="1">
      <alignment horizontal="center" vertical="justify" wrapText="1"/>
    </xf>
    <xf numFmtId="0" fontId="10" fillId="0" borderId="6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49" fontId="10" fillId="0" borderId="61" xfId="0" applyNumberFormat="1" applyFont="1" applyFill="1" applyBorder="1" applyAlignment="1">
      <alignment horizontal="center" vertical="justify" wrapText="1"/>
    </xf>
    <xf numFmtId="0" fontId="11" fillId="0" borderId="75" xfId="0" applyNumberFormat="1" applyFont="1" applyFill="1" applyBorder="1" applyAlignment="1">
      <alignment horizontal="center" vertical="justify" wrapText="1"/>
    </xf>
    <xf numFmtId="0" fontId="11" fillId="0" borderId="78" xfId="0" applyNumberFormat="1" applyFont="1" applyFill="1" applyBorder="1" applyAlignment="1">
      <alignment horizontal="center" vertical="justify" wrapText="1"/>
    </xf>
    <xf numFmtId="0" fontId="11" fillId="0" borderId="80" xfId="0" applyNumberFormat="1" applyFont="1" applyFill="1" applyBorder="1" applyAlignment="1">
      <alignment horizontal="center" vertical="justify" wrapText="1"/>
    </xf>
    <xf numFmtId="11" fontId="11" fillId="0" borderId="82" xfId="0" applyNumberFormat="1" applyFont="1" applyFill="1" applyBorder="1" applyAlignment="1">
      <alignment horizontal="center" vertical="justify" wrapText="1"/>
    </xf>
    <xf numFmtId="11" fontId="11" fillId="0" borderId="43" xfId="0" applyNumberFormat="1" applyFont="1" applyFill="1" applyBorder="1" applyAlignment="1">
      <alignment horizontal="center" vertical="justify" wrapText="1"/>
    </xf>
    <xf numFmtId="11" fontId="11" fillId="0" borderId="84" xfId="0" applyNumberFormat="1" applyFont="1" applyFill="1" applyBorder="1" applyAlignment="1">
      <alignment horizontal="center" vertical="justify" wrapText="1"/>
    </xf>
    <xf numFmtId="0" fontId="10" fillId="0" borderId="61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center"/>
    </xf>
    <xf numFmtId="0" fontId="10" fillId="0" borderId="67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 vertical="center" wrapText="1"/>
    </xf>
    <xf numFmtId="11" fontId="11" fillId="0" borderId="65" xfId="0" applyNumberFormat="1" applyFont="1" applyFill="1" applyBorder="1" applyAlignment="1">
      <alignment horizontal="center" vertical="justify" wrapText="1"/>
    </xf>
    <xf numFmtId="11" fontId="11" fillId="0" borderId="0" xfId="0" applyNumberFormat="1" applyFont="1" applyFill="1" applyBorder="1" applyAlignment="1">
      <alignment horizontal="center" vertical="justify" wrapText="1"/>
    </xf>
    <xf numFmtId="0" fontId="10" fillId="0" borderId="64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61" xfId="0" applyFont="1" applyFill="1" applyBorder="1" applyAlignment="1">
      <alignment horizontal="center"/>
    </xf>
    <xf numFmtId="0" fontId="10" fillId="0" borderId="66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11" fillId="0" borderId="57" xfId="0" applyNumberFormat="1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124" xfId="0" applyFont="1" applyFill="1" applyBorder="1" applyAlignment="1">
      <alignment horizontal="center" vertical="center" wrapText="1"/>
    </xf>
    <xf numFmtId="1" fontId="10" fillId="0" borderId="99" xfId="0" applyNumberFormat="1" applyFont="1" applyFill="1" applyBorder="1" applyAlignment="1">
      <alignment horizontal="center" vertical="center"/>
    </xf>
    <xf numFmtId="0" fontId="10" fillId="0" borderId="100" xfId="0" applyNumberFormat="1" applyFont="1" applyFill="1" applyBorder="1" applyAlignment="1">
      <alignment horizontal="center" vertical="center"/>
    </xf>
    <xf numFmtId="0" fontId="10" fillId="0" borderId="111" xfId="0" applyNumberFormat="1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98" xfId="0" applyFont="1" applyFill="1" applyBorder="1" applyAlignment="1">
      <alignment horizontal="left" vertical="center" indent="1"/>
    </xf>
    <xf numFmtId="0" fontId="10" fillId="0" borderId="107" xfId="0" applyFont="1" applyFill="1" applyBorder="1" applyAlignment="1">
      <alignment horizontal="left" vertical="center" indent="1"/>
    </xf>
    <xf numFmtId="0" fontId="10" fillId="0" borderId="109" xfId="0" applyFont="1" applyFill="1" applyBorder="1" applyAlignment="1">
      <alignment horizontal="left" vertical="center" indent="1"/>
    </xf>
    <xf numFmtId="0" fontId="16" fillId="0" borderId="41" xfId="0" applyFont="1" applyFill="1" applyBorder="1" applyAlignment="1">
      <alignment horizontal="center" wrapText="1"/>
    </xf>
    <xf numFmtId="0" fontId="16" fillId="0" borderId="49" xfId="0" applyFont="1" applyFill="1" applyBorder="1" applyAlignment="1">
      <alignment horizontal="center" wrapText="1"/>
    </xf>
    <xf numFmtId="0" fontId="10" fillId="0" borderId="44" xfId="0" applyFont="1" applyFill="1" applyBorder="1" applyAlignment="1">
      <alignment horizontal="left" vertical="center" indent="1"/>
    </xf>
    <xf numFmtId="0" fontId="10" fillId="0" borderId="43" xfId="0" applyFont="1" applyFill="1" applyBorder="1" applyAlignment="1">
      <alignment horizontal="left" vertical="center" indent="1"/>
    </xf>
    <xf numFmtId="0" fontId="10" fillId="0" borderId="110" xfId="0" applyFont="1" applyFill="1" applyBorder="1" applyAlignment="1">
      <alignment horizontal="left" vertical="center" indent="1"/>
    </xf>
    <xf numFmtId="0" fontId="16" fillId="0" borderId="120" xfId="0" applyNumberFormat="1" applyFont="1" applyFill="1" applyBorder="1" applyAlignment="1">
      <alignment horizontal="center" vertical="center"/>
    </xf>
    <xf numFmtId="0" fontId="16" fillId="0" borderId="32" xfId="0" applyNumberFormat="1" applyFont="1" applyFill="1" applyBorder="1" applyAlignment="1">
      <alignment horizontal="center" vertical="center"/>
    </xf>
    <xf numFmtId="0" fontId="16" fillId="0" borderId="46" xfId="0" applyNumberFormat="1" applyFont="1" applyFill="1" applyBorder="1" applyAlignment="1">
      <alignment horizontal="center" vertical="center"/>
    </xf>
    <xf numFmtId="0" fontId="16" fillId="0" borderId="34" xfId="0" applyNumberFormat="1" applyFont="1" applyFill="1" applyBorder="1" applyAlignment="1">
      <alignment horizontal="center" vertical="center"/>
    </xf>
    <xf numFmtId="0" fontId="16" fillId="0" borderId="125" xfId="0" applyNumberFormat="1" applyFont="1" applyFill="1" applyBorder="1" applyAlignment="1">
      <alignment horizontal="center" vertical="center"/>
    </xf>
    <xf numFmtId="0" fontId="16" fillId="0" borderId="126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 indent="1"/>
    </xf>
    <xf numFmtId="0" fontId="26" fillId="0" borderId="0" xfId="0" applyFont="1" applyFill="1" applyBorder="1" applyAlignment="1">
      <alignment horizontal="center" vertical="top" wrapText="1"/>
    </xf>
    <xf numFmtId="0" fontId="10" fillId="0" borderId="120" xfId="0" applyNumberFormat="1" applyFont="1" applyFill="1" applyBorder="1" applyAlignment="1">
      <alignment horizontal="center" vertical="center"/>
    </xf>
    <xf numFmtId="0" fontId="10" fillId="0" borderId="46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115" xfId="0" applyNumberFormat="1" applyFont="1" applyFill="1" applyBorder="1" applyAlignment="1">
      <alignment horizontal="center" vertical="center"/>
    </xf>
    <xf numFmtId="0" fontId="10" fillId="0" borderId="47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top"/>
    </xf>
    <xf numFmtId="0" fontId="10" fillId="0" borderId="48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center" wrapText="1"/>
    </xf>
    <xf numFmtId="0" fontId="10" fillId="0" borderId="120" xfId="0" applyNumberFormat="1" applyFont="1" applyFill="1" applyBorder="1" applyAlignment="1">
      <alignment horizontal="center" vertical="center" wrapText="1"/>
    </xf>
    <xf numFmtId="0" fontId="11" fillId="0" borderId="32" xfId="0" applyNumberFormat="1" applyFont="1" applyFill="1" applyBorder="1" applyAlignment="1">
      <alignment horizontal="center" vertical="center" wrapText="1"/>
    </xf>
    <xf numFmtId="0" fontId="11" fillId="0" borderId="46" xfId="0" applyNumberFormat="1" applyFont="1" applyFill="1" applyBorder="1" applyAlignment="1">
      <alignment horizontal="center" vertical="center" wrapText="1"/>
    </xf>
    <xf numFmtId="0" fontId="11" fillId="0" borderId="34" xfId="0" applyNumberFormat="1" applyFont="1" applyFill="1" applyBorder="1" applyAlignment="1">
      <alignment horizontal="center" vertical="center" wrapText="1"/>
    </xf>
    <xf numFmtId="0" fontId="11" fillId="0" borderId="115" xfId="0" applyNumberFormat="1" applyFont="1" applyFill="1" applyBorder="1" applyAlignment="1">
      <alignment horizontal="center" vertical="center" wrapText="1"/>
    </xf>
    <xf numFmtId="0" fontId="11" fillId="0" borderId="116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49" fontId="5" fillId="0" borderId="39" xfId="0" applyNumberFormat="1" applyFont="1" applyFill="1" applyBorder="1" applyAlignment="1">
      <alignment horizontal="center" vertical="center" textRotation="90" wrapText="1"/>
    </xf>
    <xf numFmtId="0" fontId="2" fillId="0" borderId="104" xfId="0" applyFont="1" applyFill="1" applyBorder="1" applyAlignment="1"/>
    <xf numFmtId="0" fontId="2" fillId="0" borderId="121" xfId="0" applyFont="1" applyFill="1" applyBorder="1" applyAlignment="1"/>
    <xf numFmtId="0" fontId="10" fillId="0" borderId="75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top"/>
    </xf>
    <xf numFmtId="0" fontId="11" fillId="0" borderId="43" xfId="0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center" textRotation="90"/>
    </xf>
    <xf numFmtId="0" fontId="11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49" fontId="5" fillId="0" borderId="54" xfId="0" applyNumberFormat="1" applyFont="1" applyFill="1" applyBorder="1" applyAlignment="1">
      <alignment horizontal="center" vertical="center" textRotation="90" wrapText="1"/>
    </xf>
    <xf numFmtId="0" fontId="2" fillId="0" borderId="102" xfId="0" applyFont="1" applyFill="1" applyBorder="1" applyAlignment="1"/>
    <xf numFmtId="0" fontId="2" fillId="0" borderId="112" xfId="0" applyFont="1" applyFill="1" applyBorder="1" applyAlignment="1"/>
    <xf numFmtId="0" fontId="10" fillId="0" borderId="115" xfId="0" applyFont="1" applyFill="1" applyBorder="1" applyAlignment="1">
      <alignment horizontal="center" vertical="top" wrapText="1"/>
    </xf>
    <xf numFmtId="0" fontId="10" fillId="0" borderId="47" xfId="0" applyFont="1" applyFill="1" applyBorder="1" applyAlignment="1">
      <alignment horizontal="center" vertical="top" wrapText="1"/>
    </xf>
    <xf numFmtId="0" fontId="10" fillId="0" borderId="122" xfId="0" applyFont="1" applyFill="1" applyBorder="1" applyAlignment="1">
      <alignment horizontal="center" vertical="top" wrapText="1"/>
    </xf>
    <xf numFmtId="0" fontId="24" fillId="0" borderId="18" xfId="0" applyFont="1" applyFill="1" applyBorder="1" applyAlignment="1">
      <alignment horizontal="center"/>
    </xf>
    <xf numFmtId="0" fontId="24" fillId="0" borderId="43" xfId="0" applyFont="1" applyFill="1" applyBorder="1" applyAlignment="1">
      <alignment horizontal="center"/>
    </xf>
    <xf numFmtId="0" fontId="24" fillId="0" borderId="54" xfId="0" applyFont="1" applyFill="1" applyBorder="1" applyAlignment="1">
      <alignment horizontal="center" vertical="center" textRotation="90" wrapText="1"/>
    </xf>
    <xf numFmtId="0" fontId="24" fillId="0" borderId="112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center"/>
    </xf>
    <xf numFmtId="0" fontId="10" fillId="0" borderId="19" xfId="0" applyNumberFormat="1" applyFont="1" applyFill="1" applyBorder="1" applyAlignment="1">
      <alignment horizontal="center" vertical="center" textRotation="90" wrapText="1"/>
    </xf>
    <xf numFmtId="0" fontId="10" fillId="0" borderId="106" xfId="0" applyNumberFormat="1" applyFont="1" applyFill="1" applyBorder="1" applyAlignment="1">
      <alignment horizontal="center" vertical="center" textRotation="90" wrapText="1"/>
    </xf>
    <xf numFmtId="0" fontId="10" fillId="0" borderId="114" xfId="0" applyNumberFormat="1" applyFont="1" applyFill="1" applyBorder="1" applyAlignment="1">
      <alignment horizontal="center" vertical="center" textRotation="90" wrapText="1"/>
    </xf>
    <xf numFmtId="0" fontId="19" fillId="0" borderId="10" xfId="0" applyFont="1" applyFill="1" applyBorder="1" applyAlignment="1">
      <alignment horizontal="center" vertical="center" wrapText="1"/>
    </xf>
    <xf numFmtId="0" fontId="10" fillId="0" borderId="99" xfId="0" applyFont="1" applyFill="1" applyBorder="1" applyAlignment="1">
      <alignment horizontal="left" vertical="center" indent="1"/>
    </xf>
    <xf numFmtId="0" fontId="10" fillId="0" borderId="100" xfId="0" applyFont="1" applyFill="1" applyBorder="1" applyAlignment="1">
      <alignment horizontal="left" vertical="center" indent="1"/>
    </xf>
    <xf numFmtId="0" fontId="10" fillId="0" borderId="111" xfId="0" applyFont="1" applyFill="1" applyBorder="1" applyAlignment="1">
      <alignment horizontal="left" vertical="center" indent="1"/>
    </xf>
    <xf numFmtId="0" fontId="10" fillId="0" borderId="115" xfId="0" applyFont="1" applyFill="1" applyBorder="1" applyAlignment="1">
      <alignment horizontal="left" vertical="center" indent="1"/>
    </xf>
    <xf numFmtId="0" fontId="10" fillId="0" borderId="47" xfId="0" applyFont="1" applyFill="1" applyBorder="1" applyAlignment="1">
      <alignment horizontal="left" vertical="center" indent="1"/>
    </xf>
    <xf numFmtId="0" fontId="10" fillId="0" borderId="116" xfId="0" applyFont="1" applyFill="1" applyBorder="1" applyAlignment="1">
      <alignment horizontal="left" vertical="center" indent="1"/>
    </xf>
    <xf numFmtId="0" fontId="10" fillId="0" borderId="102" xfId="0" applyNumberFormat="1" applyFont="1" applyFill="1" applyBorder="1" applyAlignment="1">
      <alignment horizontal="center" vertical="center" textRotation="90"/>
    </xf>
    <xf numFmtId="0" fontId="11" fillId="0" borderId="102" xfId="0" applyNumberFormat="1" applyFont="1" applyFill="1" applyBorder="1" applyAlignment="1"/>
    <xf numFmtId="0" fontId="11" fillId="0" borderId="112" xfId="0" applyNumberFormat="1" applyFont="1" applyFill="1" applyBorder="1" applyAlignment="1"/>
    <xf numFmtId="49" fontId="16" fillId="0" borderId="120" xfId="0" applyNumberFormat="1" applyFont="1" applyFill="1" applyBorder="1" applyAlignment="1">
      <alignment horizontal="center" vertical="center" wrapText="1"/>
    </xf>
    <xf numFmtId="49" fontId="16" fillId="0" borderId="24" xfId="0" applyNumberFormat="1" applyFont="1" applyFill="1" applyBorder="1" applyAlignment="1">
      <alignment horizontal="center" vertical="center" wrapText="1"/>
    </xf>
    <xf numFmtId="49" fontId="16" fillId="0" borderId="32" xfId="0" applyNumberFormat="1" applyFont="1" applyFill="1" applyBorder="1" applyAlignment="1">
      <alignment horizontal="center" vertical="center" wrapText="1"/>
    </xf>
    <xf numFmtId="49" fontId="16" fillId="0" borderId="46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6" fillId="0" borderId="34" xfId="0" applyNumberFormat="1" applyFont="1" applyFill="1" applyBorder="1" applyAlignment="1">
      <alignment horizontal="center" vertical="center" wrapText="1"/>
    </xf>
    <xf numFmtId="49" fontId="16" fillId="0" borderId="115" xfId="0" applyNumberFormat="1" applyFont="1" applyFill="1" applyBorder="1" applyAlignment="1">
      <alignment horizontal="center" vertical="center" wrapText="1"/>
    </xf>
    <xf numFmtId="49" fontId="16" fillId="0" borderId="47" xfId="0" applyNumberFormat="1" applyFont="1" applyFill="1" applyBorder="1" applyAlignment="1">
      <alignment horizontal="center" vertical="center" wrapText="1"/>
    </xf>
    <xf numFmtId="49" fontId="16" fillId="0" borderId="116" xfId="0" applyNumberFormat="1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19" fillId="0" borderId="99" xfId="0" applyFont="1" applyFill="1" applyBorder="1" applyAlignment="1">
      <alignment horizontal="center" vertical="center" wrapText="1"/>
    </xf>
    <xf numFmtId="0" fontId="19" fillId="0" borderId="111" xfId="0" applyFont="1" applyFill="1" applyBorder="1" applyAlignment="1">
      <alignment horizontal="center" vertical="center" wrapText="1"/>
    </xf>
    <xf numFmtId="0" fontId="16" fillId="0" borderId="123" xfId="0" applyFont="1" applyFill="1" applyBorder="1" applyAlignment="1">
      <alignment horizontal="center" wrapText="1"/>
    </xf>
    <xf numFmtId="0" fontId="10" fillId="0" borderId="98" xfId="0" applyFont="1" applyFill="1" applyBorder="1" applyAlignment="1">
      <alignment horizontal="center" vertical="center" wrapText="1"/>
    </xf>
    <xf numFmtId="0" fontId="10" fillId="0" borderId="107" xfId="0" applyFont="1" applyFill="1" applyBorder="1" applyAlignment="1">
      <alignment horizontal="center" vertical="center" wrapText="1"/>
    </xf>
    <xf numFmtId="0" fontId="11" fillId="0" borderId="84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46" xfId="0" applyFont="1" applyFill="1" applyBorder="1" applyAlignment="1">
      <alignment horizontal="center" vertical="center" textRotation="90" wrapText="1"/>
    </xf>
    <xf numFmtId="0" fontId="11" fillId="0" borderId="84" xfId="0" applyFont="1" applyFill="1" applyBorder="1" applyAlignment="1">
      <alignment horizontal="center" vertical="top"/>
    </xf>
    <xf numFmtId="0" fontId="5" fillId="0" borderId="17" xfId="0" applyNumberFormat="1" applyFont="1" applyFill="1" applyBorder="1" applyAlignment="1">
      <alignment horizontal="center" vertical="center" textRotation="90" wrapText="1"/>
    </xf>
    <xf numFmtId="0" fontId="10" fillId="0" borderId="53" xfId="0" applyNumberFormat="1" applyFont="1" applyFill="1" applyBorder="1" applyAlignment="1">
      <alignment horizontal="center" vertical="center" textRotation="90"/>
    </xf>
    <xf numFmtId="0" fontId="10" fillId="0" borderId="46" xfId="0" applyNumberFormat="1" applyFont="1" applyFill="1" applyBorder="1" applyAlignment="1">
      <alignment horizontal="center" vertical="center" textRotation="90"/>
    </xf>
    <xf numFmtId="0" fontId="20" fillId="0" borderId="24" xfId="0" applyFont="1" applyFill="1" applyBorder="1" applyAlignment="1">
      <alignment horizontal="center" wrapText="1"/>
    </xf>
    <xf numFmtId="0" fontId="11" fillId="0" borderId="41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 textRotation="90" wrapText="1"/>
    </xf>
    <xf numFmtId="0" fontId="11" fillId="0" borderId="112" xfId="0" applyFont="1" applyFill="1" applyBorder="1" applyAlignment="1">
      <alignment horizontal="center" vertical="center" textRotation="90" wrapText="1"/>
    </xf>
    <xf numFmtId="49" fontId="6" fillId="0" borderId="120" xfId="0" applyNumberFormat="1" applyFont="1" applyFill="1" applyBorder="1" applyAlignment="1">
      <alignment horizontal="center" vertical="center" wrapText="1"/>
    </xf>
    <xf numFmtId="49" fontId="6" fillId="0" borderId="46" xfId="0" applyNumberFormat="1" applyFont="1" applyFill="1" applyBorder="1" applyAlignment="1">
      <alignment horizontal="center" vertical="center" wrapText="1"/>
    </xf>
    <xf numFmtId="49" fontId="6" fillId="0" borderId="125" xfId="0" applyNumberFormat="1" applyFont="1" applyFill="1" applyBorder="1" applyAlignment="1">
      <alignment horizontal="center" vertical="center" wrapText="1"/>
    </xf>
    <xf numFmtId="49" fontId="16" fillId="0" borderId="41" xfId="0" applyNumberFormat="1" applyFont="1" applyFill="1" applyBorder="1" applyAlignment="1">
      <alignment horizontal="center" wrapText="1"/>
    </xf>
    <xf numFmtId="49" fontId="16" fillId="0" borderId="49" xfId="0" applyNumberFormat="1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/>
    </xf>
    <xf numFmtId="11" fontId="10" fillId="0" borderId="65" xfId="0" applyNumberFormat="1" applyFont="1" applyFill="1" applyBorder="1" applyAlignment="1">
      <alignment horizontal="center" vertical="justify" wrapText="1"/>
    </xf>
    <xf numFmtId="11" fontId="10" fillId="0" borderId="64" xfId="0" applyNumberFormat="1" applyFont="1" applyFill="1" applyBorder="1" applyAlignment="1">
      <alignment horizontal="center" vertical="justify" wrapText="1"/>
    </xf>
    <xf numFmtId="11" fontId="10" fillId="0" borderId="69" xfId="0" applyNumberFormat="1" applyFont="1" applyFill="1" applyBorder="1" applyAlignment="1">
      <alignment horizontal="center" vertical="justify" wrapText="1"/>
    </xf>
    <xf numFmtId="11" fontId="10" fillId="0" borderId="67" xfId="0" applyNumberFormat="1" applyFont="1" applyFill="1" applyBorder="1" applyAlignment="1">
      <alignment horizontal="center" vertical="justify" wrapText="1"/>
    </xf>
    <xf numFmtId="0" fontId="10" fillId="0" borderId="0" xfId="0" applyNumberFormat="1" applyFont="1" applyFill="1" applyBorder="1" applyAlignment="1">
      <alignment horizontal="center" vertical="justify" wrapText="1"/>
    </xf>
    <xf numFmtId="0" fontId="2" fillId="0" borderId="0" xfId="0" applyNumberFormat="1" applyFont="1" applyFill="1" applyBorder="1" applyAlignment="1">
      <alignment horizontal="left" vertical="justify"/>
    </xf>
    <xf numFmtId="0" fontId="10" fillId="0" borderId="47" xfId="0" applyFont="1" applyFill="1" applyBorder="1" applyAlignment="1" applyProtection="1">
      <alignment horizontal="center"/>
    </xf>
    <xf numFmtId="0" fontId="2" fillId="0" borderId="48" xfId="0" applyNumberFormat="1" applyFont="1" applyFill="1" applyBorder="1" applyAlignment="1">
      <alignment horizontal="center" vertical="top" wrapText="1"/>
    </xf>
    <xf numFmtId="49" fontId="2" fillId="0" borderId="48" xfId="0" applyNumberFormat="1" applyFont="1" applyFill="1" applyBorder="1" applyAlignment="1">
      <alignment horizontal="center"/>
    </xf>
    <xf numFmtId="11" fontId="11" fillId="0" borderId="86" xfId="0" applyNumberFormat="1" applyFont="1" applyFill="1" applyBorder="1" applyAlignment="1">
      <alignment horizontal="center" vertical="justify" wrapText="1"/>
    </xf>
    <xf numFmtId="11" fontId="11" fillId="0" borderId="87" xfId="0" applyNumberFormat="1" applyFont="1" applyFill="1" applyBorder="1" applyAlignment="1">
      <alignment horizontal="center" vertical="justify" wrapText="1"/>
    </xf>
    <xf numFmtId="49" fontId="11" fillId="0" borderId="61" xfId="0" applyNumberFormat="1" applyFont="1" applyFill="1" applyBorder="1" applyAlignment="1">
      <alignment horizontal="center" vertical="justify" wrapText="1"/>
    </xf>
    <xf numFmtId="0" fontId="11" fillId="0" borderId="0" xfId="0" applyNumberFormat="1" applyFont="1" applyFill="1" applyBorder="1" applyAlignment="1">
      <alignment horizontal="center" vertical="justify" wrapText="1"/>
    </xf>
    <xf numFmtId="0" fontId="11" fillId="0" borderId="43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justify" wrapText="1"/>
    </xf>
    <xf numFmtId="0" fontId="11" fillId="0" borderId="62" xfId="0" applyFont="1" applyFill="1" applyBorder="1" applyAlignment="1">
      <alignment horizontal="center" wrapText="1"/>
    </xf>
    <xf numFmtId="0" fontId="11" fillId="0" borderId="61" xfId="0" applyFont="1" applyFill="1" applyBorder="1" applyAlignment="1">
      <alignment horizontal="center" wrapText="1"/>
    </xf>
    <xf numFmtId="0" fontId="11" fillId="0" borderId="60" xfId="0" applyFont="1" applyFill="1" applyBorder="1" applyAlignment="1">
      <alignment horizontal="center" wrapText="1"/>
    </xf>
    <xf numFmtId="11" fontId="10" fillId="0" borderId="0" xfId="0" applyNumberFormat="1" applyFont="1" applyFill="1" applyBorder="1" applyAlignment="1">
      <alignment horizontal="center" vertical="justify" wrapText="1"/>
    </xf>
    <xf numFmtId="0" fontId="25" fillId="0" borderId="117" xfId="0" applyFont="1" applyFill="1" applyBorder="1" applyAlignment="1">
      <alignment horizontal="center"/>
    </xf>
    <xf numFmtId="0" fontId="25" fillId="0" borderId="72" xfId="0" applyFont="1" applyFill="1" applyBorder="1" applyAlignment="1">
      <alignment horizontal="center"/>
    </xf>
    <xf numFmtId="0" fontId="25" fillId="0" borderId="118" xfId="0" applyFont="1" applyFill="1" applyBorder="1" applyAlignment="1">
      <alignment horizontal="center"/>
    </xf>
    <xf numFmtId="49" fontId="11" fillId="0" borderId="99" xfId="0" applyNumberFormat="1" applyFont="1" applyFill="1" applyBorder="1" applyAlignment="1">
      <alignment horizontal="center" vertical="center" wrapText="1"/>
    </xf>
    <xf numFmtId="164" fontId="16" fillId="0" borderId="35" xfId="0" applyNumberFormat="1" applyFont="1" applyFill="1" applyBorder="1" applyAlignment="1">
      <alignment horizontal="center" vertical="center" wrapText="1"/>
    </xf>
    <xf numFmtId="49" fontId="11" fillId="0" borderId="44" xfId="0" applyNumberFormat="1" applyFont="1" applyFill="1" applyBorder="1" applyAlignment="1">
      <alignment horizontal="center" vertical="center" wrapText="1"/>
    </xf>
    <xf numFmtId="49" fontId="11" fillId="0" borderId="87" xfId="0" applyNumberFormat="1" applyFont="1" applyFill="1" applyBorder="1" applyAlignment="1">
      <alignment horizontal="center" vertical="center" wrapText="1"/>
    </xf>
    <xf numFmtId="49" fontId="11" fillId="0" borderId="107" xfId="0" applyNumberFormat="1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left"/>
    </xf>
    <xf numFmtId="0" fontId="0" fillId="0" borderId="49" xfId="0" applyFont="1" applyFill="1" applyBorder="1" applyAlignment="1"/>
    <xf numFmtId="0" fontId="1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 vertical="top" wrapText="1"/>
    </xf>
    <xf numFmtId="0" fontId="20" fillId="0" borderId="49" xfId="0" applyFont="1" applyFill="1" applyBorder="1" applyAlignment="1">
      <alignment horizontal="right" wrapText="1"/>
    </xf>
    <xf numFmtId="49" fontId="11" fillId="0" borderId="28" xfId="0" applyNumberFormat="1" applyFont="1" applyFill="1" applyBorder="1" applyAlignment="1">
      <alignment horizontal="center" vertical="center" wrapText="1"/>
    </xf>
    <xf numFmtId="49" fontId="19" fillId="0" borderId="79" xfId="0" applyNumberFormat="1" applyFont="1" applyFill="1" applyBorder="1" applyAlignment="1">
      <alignment horizontal="center" vertical="center" wrapText="1"/>
    </xf>
    <xf numFmtId="49" fontId="19" fillId="0" borderId="43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2" fontId="19" fillId="0" borderId="18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/>
    <xf numFmtId="0" fontId="19" fillId="0" borderId="130" xfId="0" applyFont="1" applyFill="1" applyBorder="1" applyAlignment="1">
      <alignment horizontal="center" vertical="center"/>
    </xf>
    <xf numFmtId="0" fontId="19" fillId="0" borderId="115" xfId="0" applyFont="1" applyFill="1" applyBorder="1" applyAlignment="1">
      <alignment horizontal="center" vertical="center" wrapText="1"/>
    </xf>
    <xf numFmtId="49" fontId="19" fillId="0" borderId="131" xfId="0" applyNumberFormat="1" applyFont="1" applyFill="1" applyBorder="1" applyAlignment="1">
      <alignment horizontal="center" vertical="center" wrapText="1"/>
    </xf>
    <xf numFmtId="49" fontId="19" fillId="0" borderId="47" xfId="0" applyNumberFormat="1" applyFont="1" applyFill="1" applyBorder="1" applyAlignment="1">
      <alignment horizontal="center" vertical="center" wrapText="1"/>
    </xf>
    <xf numFmtId="164" fontId="16" fillId="0" borderId="132" xfId="0" applyNumberFormat="1" applyFont="1" applyFill="1" applyBorder="1" applyAlignment="1">
      <alignment horizontal="center" vertical="center" wrapText="1"/>
    </xf>
    <xf numFmtId="0" fontId="16" fillId="0" borderId="128" xfId="0" applyNumberFormat="1" applyFont="1" applyFill="1" applyBorder="1" applyAlignment="1">
      <alignment horizontal="center" vertical="center"/>
    </xf>
    <xf numFmtId="0" fontId="16" fillId="0" borderId="132" xfId="0" applyNumberFormat="1" applyFont="1" applyFill="1" applyBorder="1" applyAlignment="1">
      <alignment horizontal="center" vertical="center"/>
    </xf>
    <xf numFmtId="0" fontId="19" fillId="0" borderId="133" xfId="0" applyNumberFormat="1" applyFont="1" applyFill="1" applyBorder="1" applyAlignment="1">
      <alignment horizontal="center" vertical="center"/>
    </xf>
    <xf numFmtId="0" fontId="19" fillId="0" borderId="134" xfId="0" applyNumberFormat="1" applyFont="1" applyFill="1" applyBorder="1" applyAlignment="1">
      <alignment horizontal="center" vertical="center"/>
    </xf>
    <xf numFmtId="0" fontId="19" fillId="0" borderId="132" xfId="0" applyNumberFormat="1" applyFont="1" applyFill="1" applyBorder="1" applyAlignment="1">
      <alignment horizontal="center" vertical="center" wrapText="1"/>
    </xf>
    <xf numFmtId="0" fontId="19" fillId="0" borderId="133" xfId="0" applyNumberFormat="1" applyFont="1" applyFill="1" applyBorder="1" applyAlignment="1">
      <alignment horizontal="center" vertical="center" wrapText="1"/>
    </xf>
    <xf numFmtId="0" fontId="19" fillId="0" borderId="133" xfId="0" applyFont="1" applyFill="1" applyBorder="1" applyAlignment="1">
      <alignment horizontal="center"/>
    </xf>
    <xf numFmtId="0" fontId="19" fillId="0" borderId="128" xfId="0" applyNumberFormat="1" applyFont="1" applyFill="1" applyBorder="1" applyAlignment="1">
      <alignment horizontal="center" vertical="center" wrapText="1"/>
    </xf>
    <xf numFmtId="0" fontId="19" fillId="0" borderId="135" xfId="0" applyNumberFormat="1" applyFont="1" applyFill="1" applyBorder="1" applyAlignment="1">
      <alignment horizontal="center" vertical="center"/>
    </xf>
    <xf numFmtId="0" fontId="19" fillId="0" borderId="136" xfId="0" applyNumberFormat="1" applyFont="1" applyFill="1" applyBorder="1" applyAlignment="1">
      <alignment horizontal="center" vertical="center"/>
    </xf>
    <xf numFmtId="2" fontId="19" fillId="0" borderId="132" xfId="0" applyNumberFormat="1" applyFont="1" applyFill="1" applyBorder="1" applyAlignment="1">
      <alignment horizontal="center" vertical="center"/>
    </xf>
    <xf numFmtId="0" fontId="19" fillId="0" borderId="128" xfId="0" applyNumberFormat="1" applyFont="1" applyFill="1" applyBorder="1" applyAlignment="1">
      <alignment horizontal="center" vertical="center"/>
    </xf>
    <xf numFmtId="49" fontId="19" fillId="0" borderId="83" xfId="0" applyNumberFormat="1" applyFont="1" applyFill="1" applyBorder="1" applyAlignment="1">
      <alignment horizontal="center" vertical="center" wrapText="1"/>
    </xf>
    <xf numFmtId="0" fontId="16" fillId="0" borderId="14" xfId="0" applyNumberFormat="1" applyFont="1" applyFill="1" applyBorder="1" applyAlignment="1">
      <alignment horizontal="center" vertical="center" wrapText="1"/>
    </xf>
    <xf numFmtId="0" fontId="19" fillId="0" borderId="129" xfId="0" applyFont="1" applyFill="1" applyBorder="1" applyAlignment="1">
      <alignment horizontal="center" vertical="center"/>
    </xf>
    <xf numFmtId="0" fontId="19" fillId="0" borderId="137" xfId="0" applyFont="1" applyFill="1" applyBorder="1" applyAlignment="1">
      <alignment horizontal="center" vertical="center" wrapText="1"/>
    </xf>
    <xf numFmtId="49" fontId="19" fillId="0" borderId="90" xfId="0" applyNumberFormat="1" applyFont="1" applyFill="1" applyBorder="1" applyAlignment="1">
      <alignment horizontal="center" vertical="center" wrapText="1"/>
    </xf>
    <xf numFmtId="49" fontId="19" fillId="0" borderId="87" xfId="0" applyNumberFormat="1" applyFont="1" applyFill="1" applyBorder="1" applyAlignment="1">
      <alignment horizontal="center" vertical="center" wrapText="1"/>
    </xf>
    <xf numFmtId="164" fontId="16" fillId="0" borderId="138" xfId="0" applyNumberFormat="1" applyFont="1" applyFill="1" applyBorder="1" applyAlignment="1">
      <alignment horizontal="center" vertical="center" wrapText="1"/>
    </xf>
    <xf numFmtId="0" fontId="16" fillId="0" borderId="139" xfId="0" applyNumberFormat="1" applyFont="1" applyFill="1" applyBorder="1" applyAlignment="1">
      <alignment horizontal="center" vertical="center" wrapText="1"/>
    </xf>
    <xf numFmtId="0" fontId="16" fillId="0" borderId="138" xfId="0" applyNumberFormat="1" applyFont="1" applyFill="1" applyBorder="1" applyAlignment="1">
      <alignment horizontal="center" vertical="center"/>
    </xf>
    <xf numFmtId="0" fontId="19" fillId="0" borderId="58" xfId="0" applyNumberFormat="1" applyFont="1" applyFill="1" applyBorder="1" applyAlignment="1">
      <alignment horizontal="center" vertical="center"/>
    </xf>
    <xf numFmtId="0" fontId="19" fillId="0" borderId="91" xfId="0" applyNumberFormat="1" applyFont="1" applyFill="1" applyBorder="1" applyAlignment="1">
      <alignment horizontal="center" vertical="center"/>
    </xf>
    <xf numFmtId="0" fontId="16" fillId="0" borderId="139" xfId="0" applyNumberFormat="1" applyFont="1" applyFill="1" applyBorder="1" applyAlignment="1">
      <alignment horizontal="center" vertical="center"/>
    </xf>
    <xf numFmtId="0" fontId="19" fillId="0" borderId="138" xfId="0" applyNumberFormat="1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/>
    </xf>
    <xf numFmtId="0" fontId="19" fillId="0" borderId="58" xfId="0" applyNumberFormat="1" applyFont="1" applyFill="1" applyBorder="1" applyAlignment="1">
      <alignment horizontal="center" vertical="center" wrapText="1"/>
    </xf>
    <xf numFmtId="0" fontId="19" fillId="0" borderId="139" xfId="0" applyNumberFormat="1" applyFont="1" applyFill="1" applyBorder="1" applyAlignment="1">
      <alignment horizontal="center" vertical="center" wrapText="1"/>
    </xf>
    <xf numFmtId="0" fontId="19" fillId="0" borderId="92" xfId="0" applyNumberFormat="1" applyFont="1" applyFill="1" applyBorder="1" applyAlignment="1">
      <alignment horizontal="center" vertical="center"/>
    </xf>
    <xf numFmtId="0" fontId="19" fillId="0" borderId="57" xfId="0" applyNumberFormat="1" applyFont="1" applyFill="1" applyBorder="1" applyAlignment="1">
      <alignment horizontal="center" vertical="center"/>
    </xf>
    <xf numFmtId="0" fontId="19" fillId="0" borderId="93" xfId="0" applyNumberFormat="1" applyFont="1" applyFill="1" applyBorder="1" applyAlignment="1">
      <alignment horizontal="center" vertical="center"/>
    </xf>
    <xf numFmtId="0" fontId="19" fillId="0" borderId="139" xfId="0" applyNumberFormat="1" applyFont="1" applyFill="1" applyBorder="1" applyAlignment="1">
      <alignment horizontal="center" vertical="center"/>
    </xf>
    <xf numFmtId="2" fontId="19" fillId="0" borderId="138" xfId="0" applyNumberFormat="1" applyFont="1" applyFill="1" applyBorder="1" applyAlignment="1">
      <alignment horizontal="center" vertical="center"/>
    </xf>
    <xf numFmtId="0" fontId="19" fillId="0" borderId="140" xfId="0" applyFont="1" applyFill="1" applyBorder="1" applyAlignment="1">
      <alignment horizontal="center" vertical="center" wrapText="1"/>
    </xf>
    <xf numFmtId="49" fontId="19" fillId="0" borderId="78" xfId="0" applyNumberFormat="1" applyFont="1" applyFill="1" applyBorder="1" applyAlignment="1">
      <alignment horizontal="center" vertical="center" wrapText="1"/>
    </xf>
    <xf numFmtId="0" fontId="16" fillId="0" borderId="141" xfId="0" applyNumberFormat="1" applyFont="1" applyFill="1" applyBorder="1" applyAlignment="1">
      <alignment horizontal="center" vertical="center" wrapText="1"/>
    </xf>
    <xf numFmtId="0" fontId="16" fillId="0" borderId="142" xfId="0" applyNumberFormat="1" applyFont="1" applyFill="1" applyBorder="1" applyAlignment="1">
      <alignment horizontal="center" vertical="center" wrapText="1"/>
    </xf>
    <xf numFmtId="0" fontId="16" fillId="0" borderId="141" xfId="0" applyNumberFormat="1" applyFont="1" applyFill="1" applyBorder="1" applyAlignment="1">
      <alignment horizontal="center" vertical="center"/>
    </xf>
    <xf numFmtId="0" fontId="19" fillId="0" borderId="56" xfId="0" applyNumberFormat="1" applyFont="1" applyFill="1" applyBorder="1" applyAlignment="1">
      <alignment horizontal="center" vertical="center"/>
    </xf>
    <xf numFmtId="0" fontId="19" fillId="0" borderId="77" xfId="0" applyNumberFormat="1" applyFont="1" applyFill="1" applyBorder="1" applyAlignment="1">
      <alignment horizontal="center" vertical="center"/>
    </xf>
    <xf numFmtId="0" fontId="16" fillId="0" borderId="142" xfId="0" applyNumberFormat="1" applyFont="1" applyFill="1" applyBorder="1" applyAlignment="1">
      <alignment horizontal="center" vertical="center"/>
    </xf>
    <xf numFmtId="0" fontId="19" fillId="0" borderId="141" xfId="0" applyNumberFormat="1" applyFont="1" applyFill="1" applyBorder="1" applyAlignment="1">
      <alignment horizontal="center" vertical="center" wrapText="1"/>
    </xf>
    <xf numFmtId="0" fontId="19" fillId="0" borderId="56" xfId="0" applyNumberFormat="1" applyFont="1" applyFill="1" applyBorder="1" applyAlignment="1">
      <alignment horizontal="center" vertical="center" wrapText="1"/>
    </xf>
    <xf numFmtId="0" fontId="19" fillId="0" borderId="142" xfId="0" applyNumberFormat="1" applyFont="1" applyFill="1" applyBorder="1" applyAlignment="1">
      <alignment horizontal="center" vertical="center" wrapText="1"/>
    </xf>
    <xf numFmtId="0" fontId="19" fillId="0" borderId="141" xfId="0" applyNumberFormat="1" applyFont="1" applyFill="1" applyBorder="1" applyAlignment="1">
      <alignment horizontal="center" vertical="center"/>
    </xf>
    <xf numFmtId="0" fontId="19" fillId="0" borderId="55" xfId="0" applyNumberFormat="1" applyFont="1" applyFill="1" applyBorder="1" applyAlignment="1">
      <alignment horizontal="center" vertical="center"/>
    </xf>
    <xf numFmtId="0" fontId="19" fillId="0" borderId="142" xfId="0" applyNumberFormat="1" applyFont="1" applyFill="1" applyBorder="1" applyAlignment="1">
      <alignment horizontal="center" vertical="center"/>
    </xf>
    <xf numFmtId="2" fontId="19" fillId="0" borderId="141" xfId="0" applyNumberFormat="1" applyFont="1" applyFill="1" applyBorder="1" applyAlignment="1">
      <alignment horizontal="center" vertical="center"/>
    </xf>
    <xf numFmtId="0" fontId="0" fillId="0" borderId="0" xfId="0" applyFont="1" applyFill="1"/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colors>
    <mruColors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1130300</xdr:colOff>
      <xdr:row>0</xdr:row>
      <xdr:rowOff>241300</xdr:rowOff>
    </xdr:from>
    <xdr:to>
      <xdr:col>2</xdr:col>
      <xdr:colOff>1930400</xdr:colOff>
      <xdr:row>2</xdr:row>
      <xdr:rowOff>31750</xdr:rowOff>
    </xdr:to>
    <xdr:pic>
      <xdr:nvPicPr>
        <xdr:cNvPr id="1089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241300"/>
          <a:ext cx="8001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IM96"/>
  <sheetViews>
    <sheetView tabSelected="1" view="pageBreakPreview" topLeftCell="A67" zoomScale="75" zoomScaleNormal="75" zoomScaleSheetLayoutView="75" workbookViewId="0">
      <selection activeCell="C3" sqref="C3"/>
    </sheetView>
  </sheetViews>
  <sheetFormatPr defaultColWidth="10.21875" defaultRowHeight="13.2" x14ac:dyDescent="0.25"/>
  <cols>
    <col min="1" max="1" width="22.6640625" style="4" customWidth="1"/>
    <col min="2" max="2" width="7.21875" style="4" customWidth="1"/>
    <col min="3" max="3" width="45.77734375" style="40" customWidth="1"/>
    <col min="4" max="4" width="7.77734375" style="41" customWidth="1"/>
    <col min="5" max="5" width="33.21875" style="41" customWidth="1"/>
    <col min="6" max="6" width="7" style="42" customWidth="1"/>
    <col min="7" max="7" width="7.21875" style="43" customWidth="1"/>
    <col min="8" max="8" width="6.5546875" style="43" customWidth="1"/>
    <col min="9" max="9" width="6.44140625" style="43" customWidth="1"/>
    <col min="10" max="10" width="6" style="43" customWidth="1"/>
    <col min="11" max="11" width="6.77734375" style="43" customWidth="1"/>
    <col min="12" max="12" width="5.21875" style="43" customWidth="1"/>
    <col min="13" max="13" width="6.21875" style="43" customWidth="1"/>
    <col min="14" max="15" width="4.77734375" style="43" customWidth="1"/>
    <col min="16" max="16" width="7" style="43" customWidth="1"/>
    <col min="17" max="17" width="6.77734375" style="44" customWidth="1"/>
    <col min="18" max="18" width="4.44140625" style="44" customWidth="1"/>
    <col min="19" max="20" width="3.77734375" style="44" customWidth="1"/>
    <col min="21" max="21" width="3.5546875" style="44" customWidth="1"/>
    <col min="22" max="22" width="7.44140625" style="44" customWidth="1"/>
    <col min="23" max="23" width="3.77734375" style="44" customWidth="1"/>
    <col min="24" max="24" width="4.21875" style="44" customWidth="1"/>
    <col min="25" max="25" width="7" style="4" hidden="1" customWidth="1"/>
    <col min="26" max="26" width="5.77734375" style="4" hidden="1" customWidth="1"/>
    <col min="27" max="27" width="6" style="4" hidden="1" customWidth="1"/>
    <col min="28" max="28" width="5.44140625" style="4" hidden="1" customWidth="1"/>
    <col min="29" max="29" width="7.77734375" style="4" hidden="1" customWidth="1"/>
    <col min="30" max="30" width="5.77734375" style="4" hidden="1" customWidth="1"/>
    <col min="31" max="31" width="7.21875" style="4" hidden="1" customWidth="1"/>
    <col min="32" max="32" width="3.21875" style="4" hidden="1" customWidth="1"/>
    <col min="33" max="33" width="6.77734375" style="4" customWidth="1"/>
    <col min="34" max="34" width="6.21875" style="4" customWidth="1"/>
    <col min="35" max="35" width="5.77734375" style="4" customWidth="1"/>
    <col min="36" max="36" width="5.5546875" style="4" customWidth="1"/>
    <col min="37" max="37" width="6.5546875" style="4" customWidth="1"/>
    <col min="38" max="39" width="5.77734375" style="4" customWidth="1"/>
    <col min="40" max="40" width="5.5546875" style="4" customWidth="1"/>
    <col min="41" max="41" width="4.5546875" style="4" customWidth="1"/>
    <col min="42" max="42" width="3.77734375" style="4" customWidth="1"/>
    <col min="43" max="16384" width="10.21875" style="4"/>
  </cols>
  <sheetData>
    <row r="1" spans="2:44" ht="32.25" customHeight="1" x14ac:dyDescent="0.25">
      <c r="C1" s="624" t="s">
        <v>122</v>
      </c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  <c r="X1" s="624"/>
      <c r="Y1" s="624"/>
      <c r="Z1" s="624"/>
      <c r="AA1" s="624"/>
      <c r="AB1" s="624"/>
      <c r="AC1" s="624"/>
      <c r="AD1" s="624"/>
      <c r="AE1" s="624"/>
      <c r="AF1" s="624"/>
      <c r="AG1" s="624"/>
      <c r="AH1" s="624"/>
      <c r="AI1" s="624"/>
      <c r="AJ1" s="624"/>
      <c r="AK1" s="624"/>
      <c r="AL1" s="624"/>
      <c r="AM1" s="624"/>
      <c r="AN1" s="624"/>
    </row>
    <row r="2" spans="2:44" ht="45" customHeight="1" x14ac:dyDescent="0.25">
      <c r="B2" s="639" t="s">
        <v>86</v>
      </c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39"/>
      <c r="U2" s="639"/>
      <c r="V2" s="639"/>
      <c r="W2" s="639"/>
      <c r="X2" s="639"/>
      <c r="Y2" s="639"/>
      <c r="Z2" s="639"/>
      <c r="AA2" s="639"/>
      <c r="AB2" s="639"/>
      <c r="AC2" s="639"/>
      <c r="AD2" s="639"/>
      <c r="AE2" s="639"/>
      <c r="AF2" s="639"/>
      <c r="AG2" s="639"/>
      <c r="AH2" s="639"/>
      <c r="AI2" s="639"/>
      <c r="AJ2" s="639"/>
      <c r="AK2" s="639"/>
      <c r="AL2" s="639"/>
      <c r="AM2" s="639"/>
      <c r="AN2" s="639"/>
      <c r="AO2" s="139"/>
      <c r="AP2" s="139"/>
    </row>
    <row r="3" spans="2:44" ht="27.75" customHeight="1" x14ac:dyDescent="0.5">
      <c r="C3" s="158" t="s">
        <v>0</v>
      </c>
      <c r="D3" s="158"/>
      <c r="E3" s="640" t="s">
        <v>183</v>
      </c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45"/>
      <c r="AQ3" s="5"/>
    </row>
    <row r="4" spans="2:44" ht="17.25" customHeight="1" x14ac:dyDescent="0.3">
      <c r="C4" s="48"/>
      <c r="D4" s="48"/>
      <c r="E4" s="663" t="s">
        <v>184</v>
      </c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3"/>
      <c r="R4" s="663"/>
      <c r="S4" s="663"/>
      <c r="T4" s="663"/>
      <c r="U4" s="663"/>
      <c r="V4" s="663"/>
      <c r="W4" s="122"/>
      <c r="X4" s="122"/>
      <c r="Y4" s="122"/>
      <c r="Z4" s="122"/>
      <c r="AA4" s="122"/>
      <c r="AB4" s="122"/>
      <c r="AC4" s="50"/>
      <c r="AD4" s="122"/>
      <c r="AE4" s="122"/>
      <c r="AF4" s="122"/>
      <c r="AG4" s="122"/>
      <c r="AJ4" s="50"/>
      <c r="AM4" s="46"/>
      <c r="AN4" s="46"/>
      <c r="AP4" s="47"/>
      <c r="AQ4" s="6"/>
    </row>
    <row r="5" spans="2:44" ht="17.25" customHeight="1" x14ac:dyDescent="0.3">
      <c r="C5" s="168" t="s">
        <v>166</v>
      </c>
      <c r="D5" s="49"/>
      <c r="E5" s="49"/>
      <c r="I5" s="127" t="s">
        <v>155</v>
      </c>
      <c r="J5" s="129"/>
      <c r="K5" s="129" t="s">
        <v>156</v>
      </c>
      <c r="L5" s="134"/>
      <c r="M5" s="123"/>
      <c r="N5" s="123"/>
      <c r="O5" s="123"/>
      <c r="P5" s="740"/>
      <c r="Q5" s="740"/>
      <c r="R5" s="123"/>
      <c r="S5" s="740"/>
      <c r="T5" s="741"/>
      <c r="V5" s="122"/>
      <c r="W5" s="136" t="s">
        <v>90</v>
      </c>
      <c r="X5" s="132"/>
      <c r="Y5" s="132"/>
      <c r="Z5" s="132"/>
      <c r="AA5" s="132"/>
      <c r="AB5" s="137"/>
      <c r="AC5" s="132"/>
      <c r="AD5" s="132"/>
      <c r="AE5" s="132"/>
      <c r="AF5" s="132"/>
      <c r="AG5" s="10"/>
      <c r="AH5" s="10"/>
      <c r="AI5" s="10" t="s">
        <v>91</v>
      </c>
      <c r="AM5" s="46"/>
      <c r="AN5" s="46"/>
      <c r="AP5" s="51"/>
      <c r="AQ5" s="6"/>
    </row>
    <row r="6" spans="2:44" ht="17.399999999999999" x14ac:dyDescent="0.3">
      <c r="C6" s="233" t="s">
        <v>167</v>
      </c>
      <c r="D6" s="49"/>
      <c r="E6" s="49"/>
      <c r="I6" s="127" t="s">
        <v>173</v>
      </c>
      <c r="J6" s="130"/>
      <c r="K6" s="130" t="s">
        <v>164</v>
      </c>
      <c r="L6" s="135"/>
      <c r="M6" s="124"/>
      <c r="N6" s="124"/>
      <c r="O6" s="124"/>
      <c r="P6" s="742"/>
      <c r="Q6" s="743"/>
      <c r="R6" s="124"/>
      <c r="S6" s="743"/>
      <c r="T6" s="741"/>
      <c r="V6" s="122"/>
      <c r="W6" s="136" t="s">
        <v>44</v>
      </c>
      <c r="X6" s="132"/>
      <c r="Y6" s="132"/>
      <c r="Z6" s="132"/>
      <c r="AA6" s="132"/>
      <c r="AB6" s="137"/>
      <c r="AC6" s="132"/>
      <c r="AD6" s="132"/>
      <c r="AE6" s="132"/>
      <c r="AF6" s="132"/>
      <c r="AG6" s="10"/>
      <c r="AH6" s="10"/>
      <c r="AI6" s="235" t="s">
        <v>169</v>
      </c>
      <c r="AM6" s="46"/>
      <c r="AN6" s="46"/>
      <c r="AP6" s="51"/>
    </row>
    <row r="7" spans="2:44" ht="17.399999999999999" x14ac:dyDescent="0.3">
      <c r="C7" s="48"/>
      <c r="D7" s="49"/>
      <c r="E7" s="49"/>
      <c r="I7" s="127"/>
      <c r="J7" s="130"/>
      <c r="K7" s="232" t="s">
        <v>165</v>
      </c>
      <c r="L7" s="135"/>
      <c r="M7" s="124"/>
      <c r="N7" s="124"/>
      <c r="O7" s="124"/>
      <c r="P7" s="742"/>
      <c r="Q7" s="743"/>
      <c r="R7" s="124"/>
      <c r="S7" s="743"/>
      <c r="T7" s="741"/>
      <c r="V7" s="122"/>
      <c r="W7" s="136"/>
      <c r="X7" s="132"/>
      <c r="Y7" s="132"/>
      <c r="Z7" s="132"/>
      <c r="AA7" s="132"/>
      <c r="AB7" s="137"/>
      <c r="AC7" s="132"/>
      <c r="AD7" s="132"/>
      <c r="AE7" s="132"/>
      <c r="AF7" s="132"/>
      <c r="AG7" s="10"/>
      <c r="AH7" s="10"/>
      <c r="AI7" s="10"/>
      <c r="AM7" s="46"/>
      <c r="AN7" s="46"/>
      <c r="AP7" s="51"/>
    </row>
    <row r="8" spans="2:44" ht="17.399999999999999" x14ac:dyDescent="0.3">
      <c r="C8" s="234" t="s">
        <v>168</v>
      </c>
      <c r="I8" s="128" t="s">
        <v>121</v>
      </c>
      <c r="J8" s="130"/>
      <c r="K8" s="130" t="s">
        <v>53</v>
      </c>
      <c r="L8" s="135"/>
      <c r="M8" s="124"/>
      <c r="N8" s="124"/>
      <c r="O8" s="124"/>
      <c r="P8" s="743"/>
      <c r="Q8" s="743"/>
      <c r="R8" s="124"/>
      <c r="S8" s="743"/>
      <c r="T8" s="741"/>
      <c r="V8" s="122"/>
      <c r="W8" s="138" t="s">
        <v>39</v>
      </c>
      <c r="X8" s="132"/>
      <c r="Y8" s="132"/>
      <c r="Z8" s="132"/>
      <c r="AA8" s="132"/>
      <c r="AB8" s="132"/>
      <c r="AC8" s="132"/>
      <c r="AD8" s="132"/>
      <c r="AE8" s="132"/>
      <c r="AF8" s="132"/>
      <c r="AG8" s="10"/>
      <c r="AH8" s="10"/>
      <c r="AI8" s="10" t="s">
        <v>87</v>
      </c>
      <c r="AM8" s="46"/>
      <c r="AN8" s="46"/>
      <c r="AO8" s="50"/>
      <c r="AP8" s="50"/>
    </row>
    <row r="9" spans="2:44" ht="17.55" customHeight="1" x14ac:dyDescent="0.3">
      <c r="C9" s="126" t="s">
        <v>182</v>
      </c>
      <c r="D9" s="126"/>
      <c r="E9" s="126"/>
      <c r="I9" s="128" t="s">
        <v>58</v>
      </c>
      <c r="J9" s="248"/>
      <c r="K9" s="248" t="s">
        <v>185</v>
      </c>
      <c r="L9" s="135"/>
      <c r="M9" s="130"/>
      <c r="N9" s="130"/>
      <c r="O9" s="130"/>
      <c r="P9" s="249"/>
      <c r="Q9" s="249"/>
      <c r="R9" s="124"/>
      <c r="S9" s="124"/>
      <c r="V9" s="125"/>
      <c r="W9" s="138" t="s">
        <v>45</v>
      </c>
      <c r="X9" s="131"/>
      <c r="Y9" s="131"/>
      <c r="Z9" s="131"/>
      <c r="AA9" s="131"/>
      <c r="AB9" s="10"/>
      <c r="AC9" s="10"/>
      <c r="AD9" s="10"/>
      <c r="AE9" s="10"/>
      <c r="AF9" s="10"/>
      <c r="AG9" s="10"/>
      <c r="AH9" s="10"/>
      <c r="AI9" s="10" t="s">
        <v>170</v>
      </c>
    </row>
    <row r="10" spans="2:44" ht="17.55" customHeight="1" thickBot="1" x14ac:dyDescent="0.35">
      <c r="C10" s="126"/>
      <c r="D10" s="126"/>
      <c r="E10" s="126"/>
      <c r="G10" s="128"/>
      <c r="I10" s="131"/>
      <c r="J10" s="131"/>
      <c r="M10" s="132"/>
      <c r="N10" s="132"/>
      <c r="O10" s="132"/>
      <c r="P10" s="133"/>
      <c r="Q10" s="133"/>
      <c r="V10" s="125"/>
      <c r="W10" s="138"/>
      <c r="X10" s="131"/>
      <c r="Y10" s="131"/>
      <c r="Z10" s="131"/>
      <c r="AA10" s="131"/>
      <c r="AB10" s="10"/>
      <c r="AC10" s="10"/>
      <c r="AD10" s="10"/>
      <c r="AE10" s="10"/>
      <c r="AF10" s="10"/>
      <c r="AG10" s="10"/>
      <c r="AH10" s="10"/>
      <c r="AI10" s="10" t="s">
        <v>171</v>
      </c>
    </row>
    <row r="11" spans="2:44" s="7" customFormat="1" ht="16.5" customHeight="1" thickTop="1" thickBot="1" x14ac:dyDescent="0.3">
      <c r="B11" s="511" t="s">
        <v>1</v>
      </c>
      <c r="C11" s="487" t="s">
        <v>172</v>
      </c>
      <c r="D11" s="488"/>
      <c r="E11" s="706" t="s">
        <v>2</v>
      </c>
      <c r="F11" s="633" t="s">
        <v>60</v>
      </c>
      <c r="G11" s="634"/>
      <c r="H11" s="625" t="s">
        <v>66</v>
      </c>
      <c r="I11" s="608"/>
      <c r="J11" s="608"/>
      <c r="K11" s="608"/>
      <c r="L11" s="608"/>
      <c r="M11" s="608"/>
      <c r="N11" s="608"/>
      <c r="O11" s="608"/>
      <c r="P11" s="501" t="s">
        <v>4</v>
      </c>
      <c r="Q11" s="677" t="s">
        <v>59</v>
      </c>
      <c r="R11" s="678"/>
      <c r="S11" s="678"/>
      <c r="T11" s="678"/>
      <c r="U11" s="678"/>
      <c r="V11" s="678"/>
      <c r="W11" s="678"/>
      <c r="X11" s="679"/>
      <c r="Y11" s="141"/>
      <c r="Z11" s="744"/>
      <c r="AA11" s="744"/>
      <c r="AB11" s="744"/>
      <c r="AC11" s="744"/>
      <c r="AD11" s="744"/>
      <c r="AE11" s="744"/>
      <c r="AF11" s="744"/>
      <c r="AG11" s="732" t="s">
        <v>67</v>
      </c>
      <c r="AH11" s="733"/>
      <c r="AI11" s="733"/>
      <c r="AJ11" s="733"/>
      <c r="AK11" s="733"/>
      <c r="AL11" s="733"/>
      <c r="AM11" s="733"/>
      <c r="AN11" s="734"/>
      <c r="AQ11" s="745" t="s">
        <v>177</v>
      </c>
      <c r="AR11" s="745"/>
    </row>
    <row r="12" spans="2:44" s="7" customFormat="1" ht="17.55" customHeight="1" thickTop="1" x14ac:dyDescent="0.25">
      <c r="B12" s="512"/>
      <c r="C12" s="489"/>
      <c r="D12" s="490"/>
      <c r="E12" s="707"/>
      <c r="F12" s="635"/>
      <c r="G12" s="636"/>
      <c r="H12" s="626"/>
      <c r="I12" s="627"/>
      <c r="J12" s="627"/>
      <c r="K12" s="627"/>
      <c r="L12" s="627"/>
      <c r="M12" s="627"/>
      <c r="N12" s="627"/>
      <c r="O12" s="627"/>
      <c r="P12" s="502"/>
      <c r="Q12" s="680"/>
      <c r="R12" s="681"/>
      <c r="S12" s="681"/>
      <c r="T12" s="681"/>
      <c r="U12" s="681"/>
      <c r="V12" s="681"/>
      <c r="W12" s="681"/>
      <c r="X12" s="682"/>
      <c r="Y12" s="514" t="s">
        <v>5</v>
      </c>
      <c r="Z12" s="515"/>
      <c r="AA12" s="515"/>
      <c r="AB12" s="515"/>
      <c r="AC12" s="515"/>
      <c r="AD12" s="515"/>
      <c r="AE12" s="515"/>
      <c r="AF12" s="515"/>
      <c r="AG12" s="644" t="s">
        <v>6</v>
      </c>
      <c r="AH12" s="645"/>
      <c r="AI12" s="645"/>
      <c r="AJ12" s="645"/>
      <c r="AK12" s="645"/>
      <c r="AL12" s="645"/>
      <c r="AM12" s="645"/>
      <c r="AN12" s="646"/>
      <c r="AQ12" s="199"/>
      <c r="AR12" s="746"/>
    </row>
    <row r="13" spans="2:44" s="7" customFormat="1" ht="15.75" customHeight="1" thickBot="1" x14ac:dyDescent="0.3">
      <c r="B13" s="512"/>
      <c r="C13" s="489"/>
      <c r="D13" s="490"/>
      <c r="E13" s="707"/>
      <c r="F13" s="637"/>
      <c r="G13" s="638"/>
      <c r="H13" s="628"/>
      <c r="I13" s="629"/>
      <c r="J13" s="629"/>
      <c r="K13" s="629"/>
      <c r="L13" s="629"/>
      <c r="M13" s="629"/>
      <c r="N13" s="629"/>
      <c r="O13" s="629"/>
      <c r="P13" s="502"/>
      <c r="Q13" s="683"/>
      <c r="R13" s="684"/>
      <c r="S13" s="684"/>
      <c r="T13" s="684"/>
      <c r="U13" s="684"/>
      <c r="V13" s="684"/>
      <c r="W13" s="684"/>
      <c r="X13" s="685"/>
      <c r="Y13" s="524" t="s">
        <v>76</v>
      </c>
      <c r="Z13" s="747"/>
      <c r="AA13" s="747"/>
      <c r="AB13" s="747"/>
      <c r="AC13" s="747"/>
      <c r="AD13" s="747"/>
      <c r="AE13" s="747"/>
      <c r="AF13" s="747"/>
      <c r="AG13" s="650" t="s">
        <v>198</v>
      </c>
      <c r="AH13" s="651"/>
      <c r="AI13" s="651"/>
      <c r="AJ13" s="651"/>
      <c r="AK13" s="651"/>
      <c r="AL13" s="651"/>
      <c r="AM13" s="651"/>
      <c r="AN13" s="652"/>
      <c r="AQ13" s="748" t="s">
        <v>57</v>
      </c>
      <c r="AR13" s="748" t="s">
        <v>72</v>
      </c>
    </row>
    <row r="14" spans="2:44" s="8" customFormat="1" ht="15.75" customHeight="1" thickTop="1" x14ac:dyDescent="0.25">
      <c r="B14" s="512"/>
      <c r="C14" s="489"/>
      <c r="D14" s="490"/>
      <c r="E14" s="707"/>
      <c r="F14" s="699" t="s">
        <v>7</v>
      </c>
      <c r="G14" s="664" t="s">
        <v>8</v>
      </c>
      <c r="H14" s="674" t="s">
        <v>3</v>
      </c>
      <c r="I14" s="630" t="s">
        <v>9</v>
      </c>
      <c r="J14" s="631"/>
      <c r="K14" s="631"/>
      <c r="L14" s="631"/>
      <c r="M14" s="631"/>
      <c r="N14" s="631"/>
      <c r="O14" s="631"/>
      <c r="P14" s="502"/>
      <c r="Q14" s="653" t="s">
        <v>61</v>
      </c>
      <c r="R14" s="504" t="s">
        <v>62</v>
      </c>
      <c r="S14" s="504" t="s">
        <v>119</v>
      </c>
      <c r="T14" s="649" t="s">
        <v>63</v>
      </c>
      <c r="U14" s="649" t="s">
        <v>64</v>
      </c>
      <c r="V14" s="504" t="s">
        <v>47</v>
      </c>
      <c r="W14" s="504" t="s">
        <v>48</v>
      </c>
      <c r="X14" s="641" t="s">
        <v>65</v>
      </c>
      <c r="Y14" s="52" t="s">
        <v>12</v>
      </c>
      <c r="Z14" s="53"/>
      <c r="AA14" s="53"/>
      <c r="AB14" s="54"/>
      <c r="AC14" s="55" t="s">
        <v>13</v>
      </c>
      <c r="AD14" s="53"/>
      <c r="AE14" s="53"/>
      <c r="AF14" s="56"/>
      <c r="AG14" s="656" t="s">
        <v>14</v>
      </c>
      <c r="AH14" s="657"/>
      <c r="AI14" s="657"/>
      <c r="AJ14" s="658"/>
      <c r="AK14" s="656" t="s">
        <v>15</v>
      </c>
      <c r="AL14" s="657"/>
      <c r="AM14" s="657"/>
      <c r="AN14" s="657"/>
      <c r="AO14" s="159"/>
      <c r="AP14" s="145"/>
    </row>
    <row r="15" spans="2:44" s="8" customFormat="1" ht="23.25" customHeight="1" x14ac:dyDescent="0.25">
      <c r="B15" s="512"/>
      <c r="C15" s="489"/>
      <c r="D15" s="490"/>
      <c r="E15" s="707"/>
      <c r="F15" s="700"/>
      <c r="G15" s="665"/>
      <c r="H15" s="675"/>
      <c r="I15" s="632" t="s">
        <v>16</v>
      </c>
      <c r="J15" s="632"/>
      <c r="K15" s="632" t="s">
        <v>123</v>
      </c>
      <c r="L15" s="632"/>
      <c r="M15" s="632" t="s">
        <v>157</v>
      </c>
      <c r="N15" s="632"/>
      <c r="O15" s="698" t="s">
        <v>124</v>
      </c>
      <c r="P15" s="502"/>
      <c r="Q15" s="654"/>
      <c r="R15" s="505"/>
      <c r="S15" s="505"/>
      <c r="T15" s="505"/>
      <c r="U15" s="505"/>
      <c r="V15" s="505"/>
      <c r="W15" s="505"/>
      <c r="X15" s="642"/>
      <c r="Y15" s="516" t="s">
        <v>17</v>
      </c>
      <c r="Z15" s="517"/>
      <c r="AA15" s="517"/>
      <c r="AB15" s="518"/>
      <c r="AC15" s="517" t="s">
        <v>18</v>
      </c>
      <c r="AD15" s="517"/>
      <c r="AE15" s="517"/>
      <c r="AF15" s="525"/>
      <c r="AG15" s="647" t="s">
        <v>17</v>
      </c>
      <c r="AH15" s="648"/>
      <c r="AI15" s="648"/>
      <c r="AJ15" s="697"/>
      <c r="AK15" s="647" t="s">
        <v>78</v>
      </c>
      <c r="AL15" s="648"/>
      <c r="AM15" s="648"/>
      <c r="AN15" s="648"/>
      <c r="AO15" s="694"/>
      <c r="AP15" s="695"/>
    </row>
    <row r="16" spans="2:44" s="8" customFormat="1" ht="15.75" customHeight="1" x14ac:dyDescent="0.25">
      <c r="B16" s="512"/>
      <c r="C16" s="489"/>
      <c r="D16" s="490"/>
      <c r="E16" s="707"/>
      <c r="F16" s="700"/>
      <c r="G16" s="665"/>
      <c r="H16" s="675"/>
      <c r="I16" s="509" t="s">
        <v>125</v>
      </c>
      <c r="J16" s="509" t="s">
        <v>126</v>
      </c>
      <c r="K16" s="509" t="s">
        <v>125</v>
      </c>
      <c r="L16" s="509" t="s">
        <v>126</v>
      </c>
      <c r="M16" s="509" t="s">
        <v>125</v>
      </c>
      <c r="N16" s="509" t="s">
        <v>126</v>
      </c>
      <c r="O16" s="509"/>
      <c r="P16" s="502"/>
      <c r="Q16" s="654"/>
      <c r="R16" s="505"/>
      <c r="S16" s="505"/>
      <c r="T16" s="505"/>
      <c r="U16" s="505"/>
      <c r="V16" s="505"/>
      <c r="W16" s="505"/>
      <c r="X16" s="642"/>
      <c r="Y16" s="704" t="s">
        <v>3</v>
      </c>
      <c r="Z16" s="521" t="s">
        <v>19</v>
      </c>
      <c r="AA16" s="522"/>
      <c r="AB16" s="693"/>
      <c r="AC16" s="519" t="s">
        <v>3</v>
      </c>
      <c r="AD16" s="521" t="s">
        <v>19</v>
      </c>
      <c r="AE16" s="522"/>
      <c r="AF16" s="523"/>
      <c r="AG16" s="661" t="s">
        <v>3</v>
      </c>
      <c r="AH16" s="659" t="s">
        <v>19</v>
      </c>
      <c r="AI16" s="660"/>
      <c r="AJ16" s="660"/>
      <c r="AK16" s="661" t="s">
        <v>3</v>
      </c>
      <c r="AL16" s="659" t="s">
        <v>19</v>
      </c>
      <c r="AM16" s="660"/>
      <c r="AN16" s="660"/>
      <c r="AO16" s="696"/>
      <c r="AP16" s="458"/>
    </row>
    <row r="17" spans="2:42" s="8" customFormat="1" ht="51.75" customHeight="1" thickBot="1" x14ac:dyDescent="0.3">
      <c r="B17" s="513"/>
      <c r="C17" s="491"/>
      <c r="D17" s="492"/>
      <c r="E17" s="708"/>
      <c r="F17" s="700"/>
      <c r="G17" s="666"/>
      <c r="H17" s="676"/>
      <c r="I17" s="510"/>
      <c r="J17" s="510"/>
      <c r="K17" s="510"/>
      <c r="L17" s="510"/>
      <c r="M17" s="510"/>
      <c r="N17" s="510"/>
      <c r="O17" s="510"/>
      <c r="P17" s="503"/>
      <c r="Q17" s="655"/>
      <c r="R17" s="506"/>
      <c r="S17" s="506"/>
      <c r="T17" s="506"/>
      <c r="U17" s="506"/>
      <c r="V17" s="506"/>
      <c r="W17" s="506"/>
      <c r="X17" s="643"/>
      <c r="Y17" s="705"/>
      <c r="Z17" s="57" t="s">
        <v>16</v>
      </c>
      <c r="AA17" s="57" t="s">
        <v>20</v>
      </c>
      <c r="AB17" s="58" t="s">
        <v>21</v>
      </c>
      <c r="AC17" s="520"/>
      <c r="AD17" s="57" t="s">
        <v>16</v>
      </c>
      <c r="AE17" s="57" t="s">
        <v>20</v>
      </c>
      <c r="AF17" s="59" t="s">
        <v>21</v>
      </c>
      <c r="AG17" s="662"/>
      <c r="AH17" s="156" t="s">
        <v>16</v>
      </c>
      <c r="AI17" s="156" t="s">
        <v>118</v>
      </c>
      <c r="AJ17" s="157" t="s">
        <v>117</v>
      </c>
      <c r="AK17" s="662"/>
      <c r="AL17" s="156" t="s">
        <v>16</v>
      </c>
      <c r="AM17" s="156" t="s">
        <v>118</v>
      </c>
      <c r="AN17" s="157" t="s">
        <v>117</v>
      </c>
      <c r="AO17" s="696"/>
      <c r="AP17" s="146"/>
    </row>
    <row r="18" spans="2:42" s="9" customFormat="1" ht="15.75" customHeight="1" thickTop="1" thickBot="1" x14ac:dyDescent="0.3">
      <c r="B18" s="94">
        <v>1</v>
      </c>
      <c r="C18" s="493">
        <v>2</v>
      </c>
      <c r="D18" s="494"/>
      <c r="E18" s="239">
        <v>3</v>
      </c>
      <c r="F18" s="95" t="s">
        <v>33</v>
      </c>
      <c r="G18" s="96">
        <v>5</v>
      </c>
      <c r="H18" s="171">
        <v>6</v>
      </c>
      <c r="I18" s="172">
        <v>7</v>
      </c>
      <c r="J18" s="172">
        <v>8</v>
      </c>
      <c r="K18" s="172">
        <v>9</v>
      </c>
      <c r="L18" s="172">
        <v>10</v>
      </c>
      <c r="M18" s="172">
        <v>11</v>
      </c>
      <c r="N18" s="173">
        <v>12</v>
      </c>
      <c r="O18" s="173">
        <v>13</v>
      </c>
      <c r="P18" s="96">
        <v>14</v>
      </c>
      <c r="Q18" s="174" t="s">
        <v>34</v>
      </c>
      <c r="R18" s="174" t="s">
        <v>35</v>
      </c>
      <c r="S18" s="174" t="s">
        <v>36</v>
      </c>
      <c r="T18" s="174" t="s">
        <v>37</v>
      </c>
      <c r="U18" s="174" t="s">
        <v>127</v>
      </c>
      <c r="V18" s="174" t="s">
        <v>128</v>
      </c>
      <c r="W18" s="175" t="s">
        <v>129</v>
      </c>
      <c r="X18" s="176" t="s">
        <v>130</v>
      </c>
      <c r="Y18" s="94">
        <v>19</v>
      </c>
      <c r="Z18" s="177">
        <v>20</v>
      </c>
      <c r="AA18" s="177">
        <v>21</v>
      </c>
      <c r="AB18" s="178">
        <v>22</v>
      </c>
      <c r="AC18" s="179">
        <v>23</v>
      </c>
      <c r="AD18" s="177">
        <v>24</v>
      </c>
      <c r="AE18" s="177">
        <v>25</v>
      </c>
      <c r="AF18" s="178">
        <v>26</v>
      </c>
      <c r="AG18" s="177">
        <v>23</v>
      </c>
      <c r="AH18" s="177">
        <v>24</v>
      </c>
      <c r="AI18" s="177">
        <v>25</v>
      </c>
      <c r="AJ18" s="178">
        <v>26</v>
      </c>
      <c r="AK18" s="177">
        <v>27</v>
      </c>
      <c r="AL18" s="177">
        <v>28</v>
      </c>
      <c r="AM18" s="177">
        <v>29</v>
      </c>
      <c r="AN18" s="180">
        <v>30</v>
      </c>
      <c r="AO18" s="160"/>
      <c r="AP18" s="116"/>
    </row>
    <row r="19" spans="2:42" s="9" customFormat="1" ht="17.25" customHeight="1" thickTop="1" thickBot="1" x14ac:dyDescent="0.3">
      <c r="B19" s="507" t="s">
        <v>133</v>
      </c>
      <c r="C19" s="508"/>
      <c r="D19" s="508"/>
      <c r="E19" s="508"/>
      <c r="F19" s="508"/>
      <c r="G19" s="508"/>
      <c r="H19" s="508"/>
      <c r="I19" s="508"/>
      <c r="J19" s="508"/>
      <c r="K19" s="508"/>
      <c r="L19" s="508"/>
      <c r="M19" s="508"/>
      <c r="N19" s="508"/>
      <c r="O19" s="508"/>
      <c r="P19" s="508"/>
      <c r="Q19" s="508"/>
      <c r="R19" s="508"/>
      <c r="S19" s="508"/>
      <c r="T19" s="508"/>
      <c r="U19" s="508"/>
      <c r="V19" s="508"/>
      <c r="W19" s="508"/>
      <c r="X19" s="508"/>
      <c r="Y19" s="508"/>
      <c r="Z19" s="508"/>
      <c r="AA19" s="508"/>
      <c r="AB19" s="508"/>
      <c r="AC19" s="508"/>
      <c r="AD19" s="508"/>
      <c r="AE19" s="508"/>
      <c r="AF19" s="508"/>
      <c r="AG19" s="508"/>
      <c r="AH19" s="508"/>
      <c r="AI19" s="508"/>
      <c r="AJ19" s="508"/>
      <c r="AK19" s="508"/>
      <c r="AL19" s="508"/>
      <c r="AM19" s="508"/>
      <c r="AN19" s="508"/>
      <c r="AO19" s="161"/>
      <c r="AP19" s="147"/>
    </row>
    <row r="20" spans="2:42" s="9" customFormat="1" ht="17.25" customHeight="1" thickTop="1" thickBot="1" x14ac:dyDescent="0.3">
      <c r="B20" s="686" t="s">
        <v>134</v>
      </c>
      <c r="C20" s="687"/>
      <c r="D20" s="687"/>
      <c r="E20" s="687"/>
      <c r="F20" s="687"/>
      <c r="G20" s="687"/>
      <c r="H20" s="687"/>
      <c r="I20" s="687"/>
      <c r="J20" s="687"/>
      <c r="K20" s="687"/>
      <c r="L20" s="687"/>
      <c r="M20" s="687"/>
      <c r="N20" s="687"/>
      <c r="O20" s="687"/>
      <c r="P20" s="687"/>
      <c r="Q20" s="687"/>
      <c r="R20" s="687"/>
      <c r="S20" s="687"/>
      <c r="T20" s="687"/>
      <c r="U20" s="687"/>
      <c r="V20" s="687"/>
      <c r="W20" s="687"/>
      <c r="X20" s="687"/>
      <c r="Y20" s="687"/>
      <c r="Z20" s="687"/>
      <c r="AA20" s="687"/>
      <c r="AB20" s="687"/>
      <c r="AC20" s="687"/>
      <c r="AD20" s="687"/>
      <c r="AE20" s="687"/>
      <c r="AF20" s="687"/>
      <c r="AG20" s="687"/>
      <c r="AH20" s="687"/>
      <c r="AI20" s="687"/>
      <c r="AJ20" s="687"/>
      <c r="AK20" s="687"/>
      <c r="AL20" s="687"/>
      <c r="AM20" s="687"/>
      <c r="AN20" s="687"/>
      <c r="AO20" s="162"/>
      <c r="AP20" s="148"/>
    </row>
    <row r="21" spans="2:42" s="1" customFormat="1" ht="27.75" customHeight="1" thickTop="1" thickBot="1" x14ac:dyDescent="0.3">
      <c r="B21" s="12"/>
      <c r="C21" s="495"/>
      <c r="D21" s="496"/>
      <c r="E21" s="103"/>
      <c r="F21" s="29"/>
      <c r="G21" s="30"/>
      <c r="H21" s="19"/>
      <c r="I21" s="21"/>
      <c r="J21" s="21"/>
      <c r="K21" s="21"/>
      <c r="L21" s="21"/>
      <c r="M21" s="21"/>
      <c r="N21" s="170"/>
      <c r="O21" s="170"/>
      <c r="P21" s="20"/>
      <c r="Q21" s="24"/>
      <c r="R21" s="22"/>
      <c r="S21" s="24"/>
      <c r="T21" s="24"/>
      <c r="U21" s="24"/>
      <c r="V21" s="24"/>
      <c r="W21" s="25"/>
      <c r="X21" s="27"/>
      <c r="Y21" s="23"/>
      <c r="Z21" s="15"/>
      <c r="AA21" s="15"/>
      <c r="AB21" s="17"/>
      <c r="AC21" s="18"/>
      <c r="AD21" s="15"/>
      <c r="AE21" s="15"/>
      <c r="AF21" s="16"/>
      <c r="AG21" s="89"/>
      <c r="AH21" s="24"/>
      <c r="AI21" s="24"/>
      <c r="AJ21" s="31"/>
      <c r="AK21" s="460"/>
      <c r="AL21" s="24"/>
      <c r="AM21" s="24"/>
      <c r="AN21" s="25"/>
      <c r="AO21" s="467"/>
      <c r="AP21" s="83"/>
    </row>
    <row r="22" spans="2:42" s="3" customFormat="1" ht="18.75" customHeight="1" thickTop="1" thickBot="1" x14ac:dyDescent="0.3">
      <c r="B22" s="709" t="s">
        <v>135</v>
      </c>
      <c r="C22" s="710"/>
      <c r="D22" s="710"/>
      <c r="E22" s="710"/>
      <c r="F22" s="36">
        <f>SUM(F21:F21)</f>
        <v>0</v>
      </c>
      <c r="G22" s="35">
        <f>F22*30</f>
        <v>0</v>
      </c>
      <c r="H22" s="37">
        <f>SUM(H21:H21)</f>
        <v>0</v>
      </c>
      <c r="I22" s="37">
        <f>SUM(I21:I21)</f>
        <v>0</v>
      </c>
      <c r="J22" s="37"/>
      <c r="K22" s="37">
        <f>SUM(K21:K21)</f>
        <v>0</v>
      </c>
      <c r="L22" s="37"/>
      <c r="M22" s="37">
        <f>SUM(M21:M21)</f>
        <v>0</v>
      </c>
      <c r="N22" s="37"/>
      <c r="O22" s="37"/>
      <c r="P22" s="37">
        <f>SUM(P21:P21)</f>
        <v>0</v>
      </c>
      <c r="Q22" s="60"/>
      <c r="R22" s="60"/>
      <c r="S22" s="60"/>
      <c r="T22" s="60"/>
      <c r="U22" s="60"/>
      <c r="V22" s="60"/>
      <c r="W22" s="60"/>
      <c r="X22" s="60"/>
      <c r="Y22" s="38">
        <f t="shared" ref="Y22:AN22" si="0">SUM(Y21:Y21)</f>
        <v>0</v>
      </c>
      <c r="Z22" s="38">
        <f t="shared" si="0"/>
        <v>0</v>
      </c>
      <c r="AA22" s="38">
        <f t="shared" si="0"/>
        <v>0</v>
      </c>
      <c r="AB22" s="38">
        <f t="shared" si="0"/>
        <v>0</v>
      </c>
      <c r="AC22" s="38">
        <f t="shared" si="0"/>
        <v>0</v>
      </c>
      <c r="AD22" s="38">
        <f t="shared" si="0"/>
        <v>0</v>
      </c>
      <c r="AE22" s="38">
        <f t="shared" si="0"/>
        <v>0</v>
      </c>
      <c r="AF22" s="38">
        <f t="shared" si="0"/>
        <v>0</v>
      </c>
      <c r="AG22" s="38">
        <f t="shared" si="0"/>
        <v>0</v>
      </c>
      <c r="AH22" s="38">
        <f t="shared" si="0"/>
        <v>0</v>
      </c>
      <c r="AI22" s="38">
        <f t="shared" si="0"/>
        <v>0</v>
      </c>
      <c r="AJ22" s="38">
        <f t="shared" si="0"/>
        <v>0</v>
      </c>
      <c r="AK22" s="38">
        <f t="shared" si="0"/>
        <v>0</v>
      </c>
      <c r="AL22" s="38">
        <f t="shared" si="0"/>
        <v>0</v>
      </c>
      <c r="AM22" s="38">
        <f t="shared" si="0"/>
        <v>0</v>
      </c>
      <c r="AN22" s="38">
        <f t="shared" si="0"/>
        <v>0</v>
      </c>
      <c r="AO22" s="163"/>
      <c r="AP22" s="149"/>
    </row>
    <row r="23" spans="2:42" s="3" customFormat="1" ht="16.5" customHeight="1" thickTop="1" thickBot="1" x14ac:dyDescent="0.35">
      <c r="B23" s="499" t="s">
        <v>136</v>
      </c>
      <c r="C23" s="500"/>
      <c r="D23" s="500"/>
      <c r="E23" s="500"/>
      <c r="F23" s="500"/>
      <c r="G23" s="500"/>
      <c r="H23" s="500"/>
      <c r="I23" s="500"/>
      <c r="J23" s="500"/>
      <c r="K23" s="500"/>
      <c r="L23" s="500"/>
      <c r="M23" s="500"/>
      <c r="N23" s="500"/>
      <c r="O23" s="500"/>
      <c r="P23" s="500"/>
      <c r="Q23" s="500"/>
      <c r="R23" s="500"/>
      <c r="S23" s="500"/>
      <c r="T23" s="500"/>
      <c r="U23" s="500"/>
      <c r="V23" s="500"/>
      <c r="W23" s="500"/>
      <c r="X23" s="500"/>
      <c r="Y23" s="500"/>
      <c r="Z23" s="500"/>
      <c r="AA23" s="500"/>
      <c r="AB23" s="500"/>
      <c r="AC23" s="500"/>
      <c r="AD23" s="500"/>
      <c r="AE23" s="500"/>
      <c r="AF23" s="500"/>
      <c r="AG23" s="500"/>
      <c r="AH23" s="500"/>
      <c r="AI23" s="500"/>
      <c r="AJ23" s="500"/>
      <c r="AK23" s="500"/>
      <c r="AL23" s="500"/>
      <c r="AM23" s="500"/>
      <c r="AN23" s="500"/>
      <c r="AO23" s="164"/>
      <c r="AP23" s="150"/>
    </row>
    <row r="24" spans="2:42" s="2" customFormat="1" ht="24.75" customHeight="1" thickTop="1" thickBot="1" x14ac:dyDescent="0.3">
      <c r="B24" s="109">
        <v>1</v>
      </c>
      <c r="C24" s="688" t="s">
        <v>160</v>
      </c>
      <c r="D24" s="689"/>
      <c r="E24" s="735" t="s">
        <v>199</v>
      </c>
      <c r="F24" s="250">
        <v>4</v>
      </c>
      <c r="G24" s="101">
        <f>F24*30</f>
        <v>120</v>
      </c>
      <c r="H24" s="251">
        <f>M24+K24+I24</f>
        <v>54</v>
      </c>
      <c r="I24" s="11">
        <v>36</v>
      </c>
      <c r="J24" s="11"/>
      <c r="K24" s="11"/>
      <c r="L24" s="11"/>
      <c r="M24" s="11">
        <v>18</v>
      </c>
      <c r="N24" s="112"/>
      <c r="O24" s="112"/>
      <c r="P24" s="252">
        <f>G24-H24</f>
        <v>66</v>
      </c>
      <c r="Q24" s="253">
        <v>7</v>
      </c>
      <c r="R24" s="254"/>
      <c r="S24" s="254">
        <v>7</v>
      </c>
      <c r="T24" s="254"/>
      <c r="U24" s="255"/>
      <c r="V24" s="254"/>
      <c r="W24" s="254"/>
      <c r="X24" s="256"/>
      <c r="Y24" s="11"/>
      <c r="Z24" s="11"/>
      <c r="AA24" s="11"/>
      <c r="AB24" s="110"/>
      <c r="AC24" s="257"/>
      <c r="AD24" s="11"/>
      <c r="AE24" s="11"/>
      <c r="AF24" s="112"/>
      <c r="AG24" s="99">
        <f>AH24+AI24+AJ24</f>
        <v>3</v>
      </c>
      <c r="AH24" s="11">
        <v>2</v>
      </c>
      <c r="AI24" s="11"/>
      <c r="AJ24" s="258">
        <v>1</v>
      </c>
      <c r="AK24" s="99"/>
      <c r="AL24" s="11"/>
      <c r="AM24" s="11"/>
      <c r="AN24" s="112"/>
      <c r="AO24" s="165"/>
      <c r="AP24" s="143"/>
    </row>
    <row r="25" spans="2:42" s="2" customFormat="1" ht="30.6" customHeight="1" thickTop="1" thickBot="1" x14ac:dyDescent="0.3">
      <c r="B25" s="109">
        <v>2</v>
      </c>
      <c r="C25" s="483" t="s">
        <v>120</v>
      </c>
      <c r="D25" s="484"/>
      <c r="E25" s="735" t="s">
        <v>199</v>
      </c>
      <c r="F25" s="259">
        <v>4</v>
      </c>
      <c r="G25" s="101">
        <f>F25*30</f>
        <v>120</v>
      </c>
      <c r="H25" s="251">
        <f>M25+K25+I25</f>
        <v>54</v>
      </c>
      <c r="I25" s="90">
        <v>36</v>
      </c>
      <c r="J25" s="90"/>
      <c r="K25" s="90"/>
      <c r="L25" s="90"/>
      <c r="M25" s="90">
        <v>18</v>
      </c>
      <c r="N25" s="92"/>
      <c r="O25" s="92"/>
      <c r="P25" s="252">
        <f>G25-H25</f>
        <v>66</v>
      </c>
      <c r="Q25" s="260">
        <v>8</v>
      </c>
      <c r="R25" s="261"/>
      <c r="S25" s="261">
        <v>8</v>
      </c>
      <c r="T25" s="262"/>
      <c r="U25" s="261"/>
      <c r="V25" s="261"/>
      <c r="W25" s="261"/>
      <c r="X25" s="263"/>
      <c r="Y25" s="90"/>
      <c r="Z25" s="90"/>
      <c r="AA25" s="90"/>
      <c r="AB25" s="91"/>
      <c r="AC25" s="93"/>
      <c r="AD25" s="90"/>
      <c r="AE25" s="90"/>
      <c r="AF25" s="92"/>
      <c r="AG25" s="264"/>
      <c r="AH25" s="90"/>
      <c r="AI25" s="90"/>
      <c r="AJ25" s="265"/>
      <c r="AK25" s="99">
        <f>AL25+AM25+AN25</f>
        <v>6</v>
      </c>
      <c r="AL25" s="11">
        <v>4</v>
      </c>
      <c r="AM25" s="11"/>
      <c r="AN25" s="112">
        <v>2</v>
      </c>
      <c r="AO25" s="165"/>
      <c r="AP25" s="143"/>
    </row>
    <row r="26" spans="2:42" s="2" customFormat="1" ht="28.8" customHeight="1" thickTop="1" x14ac:dyDescent="0.25">
      <c r="B26" s="109"/>
      <c r="C26" s="483" t="s">
        <v>163</v>
      </c>
      <c r="D26" s="484"/>
      <c r="E26" s="735" t="s">
        <v>199</v>
      </c>
      <c r="F26" s="259">
        <v>1</v>
      </c>
      <c r="G26" s="101">
        <f>F26*30</f>
        <v>30</v>
      </c>
      <c r="H26" s="251">
        <f>M26+K26+I26</f>
        <v>0</v>
      </c>
      <c r="I26" s="90"/>
      <c r="J26" s="90"/>
      <c r="K26" s="90"/>
      <c r="L26" s="90"/>
      <c r="M26" s="90"/>
      <c r="N26" s="92"/>
      <c r="O26" s="92"/>
      <c r="P26" s="252">
        <f>G26-H26</f>
        <v>30</v>
      </c>
      <c r="Q26" s="260"/>
      <c r="R26" s="261"/>
      <c r="S26" s="261"/>
      <c r="T26" s="262"/>
      <c r="U26" s="261">
        <v>8</v>
      </c>
      <c r="V26" s="261"/>
      <c r="W26" s="261"/>
      <c r="X26" s="263"/>
      <c r="Y26" s="90"/>
      <c r="Z26" s="90"/>
      <c r="AA26" s="90"/>
      <c r="AB26" s="91"/>
      <c r="AC26" s="93"/>
      <c r="AD26" s="90"/>
      <c r="AE26" s="90"/>
      <c r="AF26" s="92"/>
      <c r="AG26" s="264"/>
      <c r="AH26" s="90"/>
      <c r="AI26" s="90"/>
      <c r="AJ26" s="265"/>
      <c r="AK26" s="99"/>
      <c r="AL26" s="11"/>
      <c r="AM26" s="11"/>
      <c r="AN26" s="112"/>
      <c r="AO26" s="165"/>
      <c r="AP26" s="143"/>
    </row>
    <row r="27" spans="2:42" s="2" customFormat="1" ht="36.75" customHeight="1" thickBot="1" x14ac:dyDescent="0.3">
      <c r="B27" s="212">
        <v>3</v>
      </c>
      <c r="C27" s="485" t="s">
        <v>151</v>
      </c>
      <c r="D27" s="486"/>
      <c r="E27" s="238" t="s">
        <v>191</v>
      </c>
      <c r="F27" s="236">
        <v>4</v>
      </c>
      <c r="G27" s="115">
        <f>F27*30</f>
        <v>120</v>
      </c>
      <c r="H27" s="217">
        <f>M27+K27+I27</f>
        <v>72</v>
      </c>
      <c r="I27" s="204">
        <v>36</v>
      </c>
      <c r="J27" s="204"/>
      <c r="K27" s="204">
        <v>36</v>
      </c>
      <c r="L27" s="204"/>
      <c r="M27" s="22"/>
      <c r="N27" s="205"/>
      <c r="O27" s="205"/>
      <c r="P27" s="206">
        <f>G27-H27</f>
        <v>48</v>
      </c>
      <c r="Q27" s="218"/>
      <c r="R27" s="22">
        <v>7</v>
      </c>
      <c r="S27" s="208"/>
      <c r="T27" s="209"/>
      <c r="U27" s="209"/>
      <c r="V27" s="209"/>
      <c r="W27" s="22"/>
      <c r="X27" s="210"/>
      <c r="Y27" s="90"/>
      <c r="Z27" s="90"/>
      <c r="AA27" s="90"/>
      <c r="AB27" s="91"/>
      <c r="AC27" s="93"/>
      <c r="AD27" s="90"/>
      <c r="AE27" s="90"/>
      <c r="AF27" s="92"/>
      <c r="AG27" s="219">
        <f>SUM(AH27:AI27)</f>
        <v>4</v>
      </c>
      <c r="AH27" s="220">
        <v>2</v>
      </c>
      <c r="AI27" s="220">
        <v>2</v>
      </c>
      <c r="AJ27" s="221"/>
      <c r="AK27" s="222"/>
      <c r="AL27" s="223"/>
      <c r="AM27" s="223"/>
      <c r="AN27" s="210"/>
      <c r="AO27" s="211"/>
      <c r="AP27" s="153"/>
    </row>
    <row r="28" spans="2:42" s="3" customFormat="1" ht="20.25" customHeight="1" thickTop="1" thickBot="1" x14ac:dyDescent="0.3">
      <c r="B28" s="690" t="s">
        <v>137</v>
      </c>
      <c r="C28" s="613"/>
      <c r="D28" s="613"/>
      <c r="E28" s="613"/>
      <c r="F28" s="85">
        <f>SUM(F24:F27)</f>
        <v>13</v>
      </c>
      <c r="G28" s="100">
        <f>SUM(G24:G27)</f>
        <v>390</v>
      </c>
      <c r="H28" s="100">
        <f>SUM(H24:H27)</f>
        <v>180</v>
      </c>
      <c r="I28" s="100">
        <f>SUM(I24:I27)</f>
        <v>108</v>
      </c>
      <c r="J28" s="100"/>
      <c r="K28" s="100">
        <f>SUM(K24:K27)</f>
        <v>36</v>
      </c>
      <c r="L28" s="100"/>
      <c r="M28" s="100">
        <f>SUM(M24:M27)</f>
        <v>36</v>
      </c>
      <c r="N28" s="100"/>
      <c r="O28" s="100"/>
      <c r="P28" s="100">
        <f>SUM(P24:P27)</f>
        <v>210</v>
      </c>
      <c r="Q28" s="86">
        <v>2</v>
      </c>
      <c r="R28" s="86">
        <v>1</v>
      </c>
      <c r="S28" s="86">
        <v>2</v>
      </c>
      <c r="T28" s="86"/>
      <c r="U28" s="86">
        <v>1</v>
      </c>
      <c r="V28" s="86"/>
      <c r="W28" s="86"/>
      <c r="X28" s="86"/>
      <c r="Y28" s="32">
        <f t="shared" ref="Y28:AN28" si="1">SUM(Y24:Y27)</f>
        <v>0</v>
      </c>
      <c r="Z28" s="33">
        <f t="shared" si="1"/>
        <v>0</v>
      </c>
      <c r="AA28" s="33">
        <f t="shared" si="1"/>
        <v>0</v>
      </c>
      <c r="AB28" s="34">
        <f t="shared" si="1"/>
        <v>0</v>
      </c>
      <c r="AC28" s="32">
        <f t="shared" si="1"/>
        <v>0</v>
      </c>
      <c r="AD28" s="33">
        <f t="shared" si="1"/>
        <v>0</v>
      </c>
      <c r="AE28" s="33">
        <f t="shared" si="1"/>
        <v>0</v>
      </c>
      <c r="AF28" s="34">
        <f t="shared" si="1"/>
        <v>0</v>
      </c>
      <c r="AG28" s="32">
        <f t="shared" si="1"/>
        <v>7</v>
      </c>
      <c r="AH28" s="33">
        <f t="shared" si="1"/>
        <v>4</v>
      </c>
      <c r="AI28" s="33">
        <f t="shared" si="1"/>
        <v>2</v>
      </c>
      <c r="AJ28" s="34">
        <f t="shared" si="1"/>
        <v>1</v>
      </c>
      <c r="AK28" s="166">
        <f t="shared" si="1"/>
        <v>6</v>
      </c>
      <c r="AL28" s="167">
        <f t="shared" si="1"/>
        <v>4</v>
      </c>
      <c r="AM28" s="167">
        <f t="shared" si="1"/>
        <v>0</v>
      </c>
      <c r="AN28" s="224">
        <f t="shared" si="1"/>
        <v>2</v>
      </c>
      <c r="AO28" s="163"/>
      <c r="AP28" s="149"/>
    </row>
    <row r="29" spans="2:42" s="3" customFormat="1" ht="20.25" customHeight="1" thickTop="1" thickBot="1" x14ac:dyDescent="0.35">
      <c r="B29" s="499" t="s">
        <v>138</v>
      </c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  <c r="P29" s="500"/>
      <c r="Q29" s="500"/>
      <c r="R29" s="500"/>
      <c r="S29" s="500"/>
      <c r="T29" s="500"/>
      <c r="U29" s="500"/>
      <c r="V29" s="500"/>
      <c r="W29" s="500"/>
      <c r="X29" s="500"/>
      <c r="Y29" s="500"/>
      <c r="Z29" s="500"/>
      <c r="AA29" s="500"/>
      <c r="AB29" s="500"/>
      <c r="AC29" s="500"/>
      <c r="AD29" s="500"/>
      <c r="AE29" s="500"/>
      <c r="AF29" s="500"/>
      <c r="AG29" s="500"/>
      <c r="AH29" s="500"/>
      <c r="AI29" s="500"/>
      <c r="AJ29" s="500"/>
      <c r="AK29" s="500"/>
      <c r="AL29" s="500"/>
      <c r="AM29" s="500"/>
      <c r="AN29" s="500"/>
      <c r="AO29" s="164"/>
      <c r="AP29" s="150"/>
    </row>
    <row r="30" spans="2:42" s="2" customFormat="1" ht="31.2" customHeight="1" thickTop="1" thickBot="1" x14ac:dyDescent="0.3">
      <c r="B30" s="266">
        <v>4</v>
      </c>
      <c r="C30" s="497" t="s">
        <v>85</v>
      </c>
      <c r="D30" s="498"/>
      <c r="E30" s="735" t="s">
        <v>199</v>
      </c>
      <c r="F30" s="250">
        <v>7.5</v>
      </c>
      <c r="G30" s="191">
        <f>F30*30</f>
        <v>225</v>
      </c>
      <c r="H30" s="267">
        <f>M30+K30+I30</f>
        <v>0</v>
      </c>
      <c r="I30" s="268"/>
      <c r="J30" s="268"/>
      <c r="K30" s="268"/>
      <c r="L30" s="268"/>
      <c r="M30" s="268"/>
      <c r="N30" s="269"/>
      <c r="O30" s="269"/>
      <c r="P30" s="270">
        <f>G30-H30</f>
        <v>225</v>
      </c>
      <c r="Q30" s="192"/>
      <c r="R30" s="192">
        <v>8</v>
      </c>
      <c r="S30" s="192"/>
      <c r="T30" s="192"/>
      <c r="U30" s="192"/>
      <c r="V30" s="271"/>
      <c r="W30" s="272"/>
      <c r="X30" s="193"/>
      <c r="Y30" s="268"/>
      <c r="Z30" s="268"/>
      <c r="AA30" s="268"/>
      <c r="AB30" s="273"/>
      <c r="AC30" s="274"/>
      <c r="AD30" s="268"/>
      <c r="AE30" s="268"/>
      <c r="AF30" s="269"/>
      <c r="AG30" s="275"/>
      <c r="AH30" s="276"/>
      <c r="AI30" s="276"/>
      <c r="AJ30" s="193"/>
      <c r="AK30" s="277" t="s">
        <v>82</v>
      </c>
      <c r="AL30" s="276"/>
      <c r="AM30" s="276"/>
      <c r="AN30" s="193"/>
      <c r="AO30" s="165"/>
      <c r="AP30" s="143"/>
    </row>
    <row r="31" spans="2:42" s="1" customFormat="1" ht="39" customHeight="1" thickTop="1" thickBot="1" x14ac:dyDescent="0.3">
      <c r="B31" s="278">
        <v>5</v>
      </c>
      <c r="C31" s="485" t="s">
        <v>81</v>
      </c>
      <c r="D31" s="486"/>
      <c r="E31" s="735" t="s">
        <v>199</v>
      </c>
      <c r="F31" s="736">
        <v>6</v>
      </c>
      <c r="G31" s="279">
        <f>F31*30</f>
        <v>180</v>
      </c>
      <c r="H31" s="280">
        <f>M31+K31+I31</f>
        <v>0</v>
      </c>
      <c r="I31" s="281"/>
      <c r="J31" s="281"/>
      <c r="K31" s="281"/>
      <c r="L31" s="281"/>
      <c r="M31" s="281"/>
      <c r="N31" s="282"/>
      <c r="O31" s="282"/>
      <c r="P31" s="283">
        <f>G31-H31</f>
        <v>180</v>
      </c>
      <c r="Q31" s="284"/>
      <c r="R31" s="285"/>
      <c r="S31" s="284"/>
      <c r="T31" s="284"/>
      <c r="U31" s="284"/>
      <c r="V31" s="284"/>
      <c r="W31" s="286"/>
      <c r="X31" s="287"/>
      <c r="Y31" s="281"/>
      <c r="Z31" s="281"/>
      <c r="AA31" s="281"/>
      <c r="AB31" s="288"/>
      <c r="AC31" s="289"/>
      <c r="AD31" s="281"/>
      <c r="AE31" s="281"/>
      <c r="AF31" s="282"/>
      <c r="AG31" s="290"/>
      <c r="AH31" s="291"/>
      <c r="AI31" s="291"/>
      <c r="AJ31" s="287"/>
      <c r="AK31" s="292" t="s">
        <v>82</v>
      </c>
      <c r="AL31" s="281" t="s">
        <v>82</v>
      </c>
      <c r="AM31" s="281" t="s">
        <v>82</v>
      </c>
      <c r="AN31" s="293" t="s">
        <v>82</v>
      </c>
      <c r="AO31" s="165"/>
      <c r="AP31" s="151"/>
    </row>
    <row r="32" spans="2:42" s="3" customFormat="1" ht="20.25" customHeight="1" thickTop="1" thickBot="1" x14ac:dyDescent="0.3">
      <c r="B32" s="612" t="s">
        <v>139</v>
      </c>
      <c r="C32" s="613"/>
      <c r="D32" s="613"/>
      <c r="E32" s="613"/>
      <c r="F32" s="85">
        <f>SUM(F30:F31)</f>
        <v>13.5</v>
      </c>
      <c r="G32" s="100">
        <f>SUM(G30:G31)</f>
        <v>405</v>
      </c>
      <c r="H32" s="100">
        <f t="shared" ref="H32:P32" si="2">SUM(H30:H31)</f>
        <v>0</v>
      </c>
      <c r="I32" s="100">
        <f t="shared" si="2"/>
        <v>0</v>
      </c>
      <c r="J32" s="100">
        <f t="shared" si="2"/>
        <v>0</v>
      </c>
      <c r="K32" s="100">
        <f t="shared" si="2"/>
        <v>0</v>
      </c>
      <c r="L32" s="100">
        <f t="shared" si="2"/>
        <v>0</v>
      </c>
      <c r="M32" s="100">
        <f t="shared" si="2"/>
        <v>0</v>
      </c>
      <c r="N32" s="100">
        <f t="shared" si="2"/>
        <v>0</v>
      </c>
      <c r="O32" s="100">
        <f t="shared" si="2"/>
        <v>0</v>
      </c>
      <c r="P32" s="100">
        <f t="shared" si="2"/>
        <v>405</v>
      </c>
      <c r="Q32" s="86"/>
      <c r="R32" s="86">
        <v>1</v>
      </c>
      <c r="S32" s="86"/>
      <c r="T32" s="86"/>
      <c r="U32" s="86"/>
      <c r="V32" s="86"/>
      <c r="W32" s="86"/>
      <c r="X32" s="86"/>
      <c r="Y32" s="38">
        <f t="shared" ref="Y32:AF32" si="3">SUM(Y28:Y31)</f>
        <v>0</v>
      </c>
      <c r="Z32" s="38">
        <f t="shared" si="3"/>
        <v>0</v>
      </c>
      <c r="AA32" s="38">
        <f t="shared" si="3"/>
        <v>0</v>
      </c>
      <c r="AB32" s="38">
        <f t="shared" si="3"/>
        <v>0</v>
      </c>
      <c r="AC32" s="38">
        <f t="shared" si="3"/>
        <v>0</v>
      </c>
      <c r="AD32" s="38">
        <f t="shared" si="3"/>
        <v>0</v>
      </c>
      <c r="AE32" s="38">
        <f t="shared" si="3"/>
        <v>0</v>
      </c>
      <c r="AF32" s="38">
        <f t="shared" si="3"/>
        <v>0</v>
      </c>
      <c r="AG32" s="85">
        <f>SUM(AG30:AG31)</f>
        <v>0</v>
      </c>
      <c r="AH32" s="85">
        <f t="shared" ref="AH32:AN32" si="4">SUM(AH30:AH31)</f>
        <v>0</v>
      </c>
      <c r="AI32" s="85">
        <f t="shared" si="4"/>
        <v>0</v>
      </c>
      <c r="AJ32" s="85">
        <f t="shared" si="4"/>
        <v>0</v>
      </c>
      <c r="AK32" s="85">
        <f t="shared" si="4"/>
        <v>0</v>
      </c>
      <c r="AL32" s="85">
        <f t="shared" si="4"/>
        <v>0</v>
      </c>
      <c r="AM32" s="85">
        <f t="shared" si="4"/>
        <v>0</v>
      </c>
      <c r="AN32" s="85">
        <f t="shared" si="4"/>
        <v>0</v>
      </c>
      <c r="AO32" s="163"/>
      <c r="AP32" s="149"/>
    </row>
    <row r="33" spans="2:42" s="3" customFormat="1" ht="20.25" customHeight="1" thickTop="1" thickBot="1" x14ac:dyDescent="0.35">
      <c r="B33" s="499" t="s">
        <v>140</v>
      </c>
      <c r="C33" s="500"/>
      <c r="D33" s="500"/>
      <c r="E33" s="500"/>
      <c r="F33" s="500"/>
      <c r="G33" s="500"/>
      <c r="H33" s="500"/>
      <c r="I33" s="500"/>
      <c r="J33" s="500"/>
      <c r="K33" s="500"/>
      <c r="L33" s="500"/>
      <c r="M33" s="500"/>
      <c r="N33" s="500"/>
      <c r="O33" s="500"/>
      <c r="P33" s="500"/>
      <c r="Q33" s="500"/>
      <c r="R33" s="500"/>
      <c r="S33" s="500"/>
      <c r="T33" s="500"/>
      <c r="U33" s="500"/>
      <c r="V33" s="500"/>
      <c r="W33" s="500"/>
      <c r="X33" s="500"/>
      <c r="Y33" s="500"/>
      <c r="Z33" s="500"/>
      <c r="AA33" s="500"/>
      <c r="AB33" s="500"/>
      <c r="AC33" s="500"/>
      <c r="AD33" s="500"/>
      <c r="AE33" s="500"/>
      <c r="AF33" s="500"/>
      <c r="AG33" s="500"/>
      <c r="AH33" s="500"/>
      <c r="AI33" s="500"/>
      <c r="AJ33" s="500"/>
      <c r="AK33" s="500"/>
      <c r="AL33" s="500"/>
      <c r="AM33" s="500"/>
      <c r="AN33" s="500"/>
      <c r="AO33" s="164"/>
      <c r="AP33" s="150"/>
    </row>
    <row r="34" spans="2:42" s="3" customFormat="1" ht="20.25" customHeight="1" thickTop="1" thickBot="1" x14ac:dyDescent="0.35">
      <c r="B34" s="246"/>
      <c r="C34" s="749" t="s">
        <v>181</v>
      </c>
      <c r="D34" s="749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164"/>
      <c r="AP34" s="150"/>
    </row>
    <row r="35" spans="2:42" s="1" customFormat="1" ht="55.5" customHeight="1" thickTop="1" x14ac:dyDescent="0.25">
      <c r="B35" s="113">
        <v>6</v>
      </c>
      <c r="C35" s="461" t="s">
        <v>141</v>
      </c>
      <c r="D35" s="750"/>
      <c r="E35" s="103" t="s">
        <v>142</v>
      </c>
      <c r="F35" s="29">
        <v>1.5</v>
      </c>
      <c r="G35" s="30">
        <f>F35*30</f>
        <v>45</v>
      </c>
      <c r="H35" s="19">
        <f>M35+K35+I35</f>
        <v>36</v>
      </c>
      <c r="I35" s="21"/>
      <c r="J35" s="21"/>
      <c r="K35" s="21">
        <v>36</v>
      </c>
      <c r="L35" s="21"/>
      <c r="M35" s="21"/>
      <c r="N35" s="170"/>
      <c r="O35" s="170"/>
      <c r="P35" s="20">
        <f>G35-H35</f>
        <v>9</v>
      </c>
      <c r="Q35" s="24"/>
      <c r="R35" s="22">
        <v>7</v>
      </c>
      <c r="S35" s="24"/>
      <c r="T35" s="24"/>
      <c r="U35" s="24"/>
      <c r="V35" s="24"/>
      <c r="W35" s="25"/>
      <c r="X35" s="27"/>
      <c r="Y35" s="11"/>
      <c r="Z35" s="11"/>
      <c r="AA35" s="11"/>
      <c r="AB35" s="110"/>
      <c r="AC35" s="111"/>
      <c r="AD35" s="11"/>
      <c r="AE35" s="11"/>
      <c r="AF35" s="112"/>
      <c r="AG35" s="194">
        <v>2</v>
      </c>
      <c r="AH35" s="195"/>
      <c r="AI35" s="195">
        <v>2</v>
      </c>
      <c r="AJ35" s="27"/>
      <c r="AK35" s="194"/>
      <c r="AL35" s="195"/>
      <c r="AM35" s="195"/>
      <c r="AN35" s="27"/>
      <c r="AO35" s="165"/>
      <c r="AP35" s="151"/>
    </row>
    <row r="36" spans="2:42" s="2" customFormat="1" ht="17.25" customHeight="1" thickBot="1" x14ac:dyDescent="0.3">
      <c r="B36" s="691" t="s">
        <v>143</v>
      </c>
      <c r="C36" s="692"/>
      <c r="D36" s="692"/>
      <c r="E36" s="692"/>
      <c r="F36" s="29">
        <f t="shared" ref="F36:P36" si="5">SUM(F35)</f>
        <v>1.5</v>
      </c>
      <c r="G36" s="29">
        <f t="shared" si="5"/>
        <v>45</v>
      </c>
      <c r="H36" s="29">
        <f t="shared" si="5"/>
        <v>36</v>
      </c>
      <c r="I36" s="29">
        <f t="shared" si="5"/>
        <v>0</v>
      </c>
      <c r="J36" s="29">
        <f t="shared" si="5"/>
        <v>0</v>
      </c>
      <c r="K36" s="29">
        <f t="shared" si="5"/>
        <v>36</v>
      </c>
      <c r="L36" s="29">
        <f t="shared" si="5"/>
        <v>0</v>
      </c>
      <c r="M36" s="29">
        <f t="shared" si="5"/>
        <v>0</v>
      </c>
      <c r="N36" s="29">
        <f t="shared" si="5"/>
        <v>0</v>
      </c>
      <c r="O36" s="29">
        <f t="shared" si="5"/>
        <v>0</v>
      </c>
      <c r="P36" s="29">
        <f t="shared" si="5"/>
        <v>9</v>
      </c>
      <c r="Q36" s="196"/>
      <c r="R36" s="197">
        <v>1</v>
      </c>
      <c r="S36" s="197"/>
      <c r="T36" s="197"/>
      <c r="U36" s="197"/>
      <c r="V36" s="198"/>
      <c r="W36" s="199"/>
      <c r="X36" s="30"/>
      <c r="Y36" s="11"/>
      <c r="Z36" s="11"/>
      <c r="AA36" s="11"/>
      <c r="AB36" s="110"/>
      <c r="AC36" s="111"/>
      <c r="AD36" s="11"/>
      <c r="AE36" s="11"/>
      <c r="AF36" s="112"/>
      <c r="AG36" s="194">
        <f t="shared" ref="AG36:AN36" si="6">SUM(AG35)</f>
        <v>2</v>
      </c>
      <c r="AH36" s="194">
        <f t="shared" si="6"/>
        <v>0</v>
      </c>
      <c r="AI36" s="194">
        <f t="shared" si="6"/>
        <v>2</v>
      </c>
      <c r="AJ36" s="194">
        <f t="shared" si="6"/>
        <v>0</v>
      </c>
      <c r="AK36" s="194">
        <f t="shared" si="6"/>
        <v>0</v>
      </c>
      <c r="AL36" s="194">
        <f t="shared" si="6"/>
        <v>0</v>
      </c>
      <c r="AM36" s="194">
        <f t="shared" si="6"/>
        <v>0</v>
      </c>
      <c r="AN36" s="194">
        <f t="shared" si="6"/>
        <v>0</v>
      </c>
      <c r="AO36" s="200"/>
      <c r="AP36" s="154"/>
    </row>
    <row r="37" spans="2:42" s="3" customFormat="1" ht="20.25" customHeight="1" thickTop="1" thickBot="1" x14ac:dyDescent="0.3">
      <c r="B37" s="690" t="s">
        <v>144</v>
      </c>
      <c r="C37" s="613"/>
      <c r="D37" s="613"/>
      <c r="E37" s="613"/>
      <c r="F37" s="85">
        <f t="shared" ref="F37:AN37" si="7">F22+F28+F32+F36</f>
        <v>28</v>
      </c>
      <c r="G37" s="100">
        <f t="shared" si="7"/>
        <v>840</v>
      </c>
      <c r="H37" s="100">
        <f t="shared" si="7"/>
        <v>216</v>
      </c>
      <c r="I37" s="100">
        <f t="shared" si="7"/>
        <v>108</v>
      </c>
      <c r="J37" s="100">
        <f t="shared" si="7"/>
        <v>0</v>
      </c>
      <c r="K37" s="100">
        <f t="shared" si="7"/>
        <v>72</v>
      </c>
      <c r="L37" s="100">
        <f t="shared" si="7"/>
        <v>0</v>
      </c>
      <c r="M37" s="100">
        <f t="shared" si="7"/>
        <v>36</v>
      </c>
      <c r="N37" s="100">
        <f t="shared" si="7"/>
        <v>0</v>
      </c>
      <c r="O37" s="100">
        <f t="shared" si="7"/>
        <v>0</v>
      </c>
      <c r="P37" s="100">
        <f t="shared" si="7"/>
        <v>624</v>
      </c>
      <c r="Q37" s="100">
        <f t="shared" si="7"/>
        <v>2</v>
      </c>
      <c r="R37" s="100">
        <f t="shared" si="7"/>
        <v>3</v>
      </c>
      <c r="S37" s="100">
        <f t="shared" si="7"/>
        <v>2</v>
      </c>
      <c r="T37" s="100">
        <f t="shared" si="7"/>
        <v>0</v>
      </c>
      <c r="U37" s="100">
        <f t="shared" si="7"/>
        <v>1</v>
      </c>
      <c r="V37" s="100">
        <f t="shared" si="7"/>
        <v>0</v>
      </c>
      <c r="W37" s="100">
        <f t="shared" si="7"/>
        <v>0</v>
      </c>
      <c r="X37" s="100">
        <f t="shared" si="7"/>
        <v>0</v>
      </c>
      <c r="Y37" s="100">
        <f t="shared" si="7"/>
        <v>0</v>
      </c>
      <c r="Z37" s="100">
        <f t="shared" si="7"/>
        <v>0</v>
      </c>
      <c r="AA37" s="100">
        <f t="shared" si="7"/>
        <v>0</v>
      </c>
      <c r="AB37" s="100">
        <f t="shared" si="7"/>
        <v>0</v>
      </c>
      <c r="AC37" s="100">
        <f t="shared" si="7"/>
        <v>0</v>
      </c>
      <c r="AD37" s="100">
        <f t="shared" si="7"/>
        <v>0</v>
      </c>
      <c r="AE37" s="100">
        <f t="shared" si="7"/>
        <v>0</v>
      </c>
      <c r="AF37" s="100">
        <f t="shared" si="7"/>
        <v>0</v>
      </c>
      <c r="AG37" s="100">
        <f t="shared" si="7"/>
        <v>9</v>
      </c>
      <c r="AH37" s="100">
        <f t="shared" si="7"/>
        <v>4</v>
      </c>
      <c r="AI37" s="100">
        <f t="shared" si="7"/>
        <v>4</v>
      </c>
      <c r="AJ37" s="100">
        <f t="shared" si="7"/>
        <v>1</v>
      </c>
      <c r="AK37" s="100">
        <f t="shared" si="7"/>
        <v>6</v>
      </c>
      <c r="AL37" s="100">
        <f t="shared" si="7"/>
        <v>4</v>
      </c>
      <c r="AM37" s="100">
        <f t="shared" si="7"/>
        <v>0</v>
      </c>
      <c r="AN37" s="100">
        <f t="shared" si="7"/>
        <v>2</v>
      </c>
      <c r="AO37" s="163"/>
      <c r="AP37" s="149"/>
    </row>
    <row r="38" spans="2:42" s="3" customFormat="1" ht="16.5" customHeight="1" thickTop="1" thickBot="1" x14ac:dyDescent="0.35">
      <c r="B38" s="500" t="s">
        <v>145</v>
      </c>
      <c r="C38" s="500"/>
      <c r="D38" s="500"/>
      <c r="E38" s="500"/>
      <c r="F38" s="500"/>
      <c r="G38" s="500"/>
      <c r="H38" s="500"/>
      <c r="I38" s="500"/>
      <c r="J38" s="500"/>
      <c r="K38" s="500"/>
      <c r="L38" s="500"/>
      <c r="M38" s="500"/>
      <c r="N38" s="500"/>
      <c r="O38" s="500"/>
      <c r="P38" s="500"/>
      <c r="Q38" s="500"/>
      <c r="R38" s="500"/>
      <c r="S38" s="500"/>
      <c r="T38" s="500"/>
      <c r="U38" s="500"/>
      <c r="V38" s="500"/>
      <c r="W38" s="500"/>
      <c r="X38" s="500"/>
      <c r="Y38" s="500"/>
      <c r="Z38" s="500"/>
      <c r="AA38" s="500"/>
      <c r="AB38" s="500"/>
      <c r="AC38" s="500"/>
      <c r="AD38" s="500"/>
      <c r="AE38" s="500"/>
      <c r="AF38" s="500"/>
      <c r="AG38" s="500"/>
      <c r="AH38" s="500"/>
      <c r="AI38" s="500"/>
      <c r="AJ38" s="500"/>
      <c r="AK38" s="500"/>
      <c r="AL38" s="500"/>
      <c r="AM38" s="500"/>
      <c r="AN38" s="500"/>
      <c r="AO38" s="201"/>
      <c r="AP38" s="152"/>
    </row>
    <row r="39" spans="2:42" s="3" customFormat="1" ht="20.25" customHeight="1" thickTop="1" thickBot="1" x14ac:dyDescent="0.35">
      <c r="B39" s="499" t="s">
        <v>146</v>
      </c>
      <c r="C39" s="500"/>
      <c r="D39" s="500"/>
      <c r="E39" s="500"/>
      <c r="F39" s="500"/>
      <c r="G39" s="500"/>
      <c r="H39" s="500"/>
      <c r="I39" s="500"/>
      <c r="J39" s="500"/>
      <c r="K39" s="500"/>
      <c r="L39" s="500"/>
      <c r="M39" s="500"/>
      <c r="N39" s="500"/>
      <c r="O39" s="500"/>
      <c r="P39" s="500"/>
      <c r="Q39" s="500"/>
      <c r="R39" s="500"/>
      <c r="S39" s="500"/>
      <c r="T39" s="500"/>
      <c r="U39" s="500"/>
      <c r="V39" s="500"/>
      <c r="W39" s="500"/>
      <c r="X39" s="500"/>
      <c r="Y39" s="500"/>
      <c r="Z39" s="500"/>
      <c r="AA39" s="500"/>
      <c r="AB39" s="500"/>
      <c r="AC39" s="500"/>
      <c r="AD39" s="500"/>
      <c r="AE39" s="500"/>
      <c r="AF39" s="500"/>
      <c r="AG39" s="500"/>
      <c r="AH39" s="500"/>
      <c r="AI39" s="500"/>
      <c r="AJ39" s="500"/>
      <c r="AK39" s="500"/>
      <c r="AL39" s="500"/>
      <c r="AM39" s="500"/>
      <c r="AN39" s="500"/>
      <c r="AO39" s="164"/>
      <c r="AP39" s="150"/>
    </row>
    <row r="40" spans="2:42" s="1" customFormat="1" ht="28.8" customHeight="1" thickTop="1" x14ac:dyDescent="0.25">
      <c r="B40" s="109">
        <v>7</v>
      </c>
      <c r="C40" s="688" t="s">
        <v>152</v>
      </c>
      <c r="D40" s="689"/>
      <c r="E40" s="735" t="s">
        <v>199</v>
      </c>
      <c r="F40" s="29">
        <v>4</v>
      </c>
      <c r="G40" s="30">
        <f>F40*30</f>
        <v>120</v>
      </c>
      <c r="H40" s="13">
        <f>M40+K40+I40</f>
        <v>54</v>
      </c>
      <c r="I40" s="104">
        <v>36</v>
      </c>
      <c r="J40" s="104"/>
      <c r="K40" s="104"/>
      <c r="L40" s="104"/>
      <c r="M40" s="104">
        <v>18</v>
      </c>
      <c r="N40" s="107"/>
      <c r="O40" s="107"/>
      <c r="P40" s="101">
        <f>G40-H40</f>
        <v>66</v>
      </c>
      <c r="Q40" s="89"/>
      <c r="R40" s="24">
        <v>7</v>
      </c>
      <c r="S40" s="24">
        <v>7</v>
      </c>
      <c r="T40" s="24"/>
      <c r="U40" s="24"/>
      <c r="V40" s="24"/>
      <c r="W40" s="24"/>
      <c r="X40" s="27"/>
      <c r="Y40" s="294"/>
      <c r="Z40" s="295"/>
      <c r="AA40" s="295"/>
      <c r="AB40" s="296"/>
      <c r="AC40" s="297"/>
      <c r="AD40" s="295"/>
      <c r="AE40" s="295"/>
      <c r="AF40" s="298"/>
      <c r="AG40" s="99">
        <f>AH40+AI40+AJ40</f>
        <v>3</v>
      </c>
      <c r="AH40" s="104">
        <v>2</v>
      </c>
      <c r="AI40" s="104"/>
      <c r="AJ40" s="106">
        <v>1</v>
      </c>
      <c r="AK40" s="108"/>
      <c r="AL40" s="104"/>
      <c r="AM40" s="104"/>
      <c r="AN40" s="107"/>
      <c r="AO40" s="165"/>
      <c r="AP40" s="151"/>
    </row>
    <row r="41" spans="2:42" s="1" customFormat="1" ht="26.25" customHeight="1" x14ac:dyDescent="0.25">
      <c r="B41" s="109">
        <v>8</v>
      </c>
      <c r="C41" s="483" t="s">
        <v>79</v>
      </c>
      <c r="D41" s="484"/>
      <c r="E41" s="737" t="s">
        <v>55</v>
      </c>
      <c r="F41" s="29">
        <v>4</v>
      </c>
      <c r="G41" s="30">
        <f>F41*30</f>
        <v>120</v>
      </c>
      <c r="H41" s="13">
        <f>M41+K41+I41</f>
        <v>54</v>
      </c>
      <c r="I41" s="104">
        <v>36</v>
      </c>
      <c r="J41" s="104"/>
      <c r="K41" s="104">
        <v>18</v>
      </c>
      <c r="L41" s="104"/>
      <c r="M41" s="104"/>
      <c r="N41" s="107"/>
      <c r="O41" s="107"/>
      <c r="P41" s="101">
        <f>G41-H41</f>
        <v>66</v>
      </c>
      <c r="Q41" s="89">
        <v>7</v>
      </c>
      <c r="R41" s="24"/>
      <c r="S41" s="24">
        <v>7</v>
      </c>
      <c r="T41" s="24"/>
      <c r="U41" s="24"/>
      <c r="V41" s="24">
        <v>7</v>
      </c>
      <c r="W41" s="24"/>
      <c r="X41" s="27"/>
      <c r="Y41" s="104"/>
      <c r="Z41" s="104"/>
      <c r="AA41" s="104"/>
      <c r="AB41" s="105"/>
      <c r="AC41" s="114"/>
      <c r="AD41" s="104"/>
      <c r="AE41" s="104"/>
      <c r="AF41" s="107"/>
      <c r="AG41" s="99">
        <f>AH41+AI41+AJ41</f>
        <v>3</v>
      </c>
      <c r="AH41" s="104">
        <v>2</v>
      </c>
      <c r="AI41" s="104">
        <v>1</v>
      </c>
      <c r="AJ41" s="106"/>
      <c r="AK41" s="108"/>
      <c r="AL41" s="104"/>
      <c r="AM41" s="104"/>
      <c r="AN41" s="107"/>
      <c r="AO41" s="165"/>
      <c r="AP41" s="151"/>
    </row>
    <row r="42" spans="2:42" s="1" customFormat="1" ht="27.6" x14ac:dyDescent="0.25">
      <c r="B42" s="299">
        <v>9</v>
      </c>
      <c r="C42" s="483" t="s">
        <v>153</v>
      </c>
      <c r="D42" s="484"/>
      <c r="E42" s="737" t="s">
        <v>199</v>
      </c>
      <c r="F42" s="300">
        <v>4.5</v>
      </c>
      <c r="G42" s="115">
        <f>F42*30</f>
        <v>135</v>
      </c>
      <c r="H42" s="301">
        <f>M42+K42+I42</f>
        <v>72</v>
      </c>
      <c r="I42" s="302">
        <v>36</v>
      </c>
      <c r="J42" s="302"/>
      <c r="K42" s="302">
        <v>36</v>
      </c>
      <c r="L42" s="302"/>
      <c r="M42" s="302"/>
      <c r="N42" s="303"/>
      <c r="O42" s="303"/>
      <c r="P42" s="304">
        <f>G42-H42</f>
        <v>63</v>
      </c>
      <c r="Q42" s="305">
        <v>7</v>
      </c>
      <c r="R42" s="305"/>
      <c r="S42" s="305">
        <v>7</v>
      </c>
      <c r="T42" s="305"/>
      <c r="U42" s="305"/>
      <c r="V42" s="305"/>
      <c r="W42" s="306"/>
      <c r="X42" s="31"/>
      <c r="Y42" s="307"/>
      <c r="Z42" s="302"/>
      <c r="AA42" s="302"/>
      <c r="AB42" s="308"/>
      <c r="AC42" s="301"/>
      <c r="AD42" s="302"/>
      <c r="AE42" s="302"/>
      <c r="AF42" s="309"/>
      <c r="AG42" s="310">
        <f>AH42+AI42+AJ42</f>
        <v>4</v>
      </c>
      <c r="AH42" s="104">
        <v>2</v>
      </c>
      <c r="AI42" s="311">
        <v>2</v>
      </c>
      <c r="AJ42" s="106"/>
      <c r="AK42" s="312"/>
      <c r="AL42" s="313"/>
      <c r="AM42" s="313"/>
      <c r="AN42" s="314"/>
      <c r="AO42" s="315"/>
      <c r="AP42" s="151"/>
    </row>
    <row r="43" spans="2:42" s="2" customFormat="1" ht="28.2" customHeight="1" x14ac:dyDescent="0.25">
      <c r="B43" s="316">
        <v>10</v>
      </c>
      <c r="C43" s="483" t="s">
        <v>89</v>
      </c>
      <c r="D43" s="484"/>
      <c r="E43" s="737" t="s">
        <v>199</v>
      </c>
      <c r="F43" s="250">
        <v>3</v>
      </c>
      <c r="G43" s="101">
        <f>F43*30</f>
        <v>90</v>
      </c>
      <c r="H43" s="251">
        <f>M43+K43+I43</f>
        <v>54</v>
      </c>
      <c r="I43" s="11">
        <v>36</v>
      </c>
      <c r="J43" s="11"/>
      <c r="K43" s="11">
        <v>18</v>
      </c>
      <c r="L43" s="11"/>
      <c r="M43" s="11"/>
      <c r="N43" s="112"/>
      <c r="O43" s="112"/>
      <c r="P43" s="252">
        <f>G43-H43</f>
        <v>36</v>
      </c>
      <c r="Q43" s="253"/>
      <c r="R43" s="254">
        <v>8</v>
      </c>
      <c r="S43" s="254">
        <v>8</v>
      </c>
      <c r="T43" s="317"/>
      <c r="U43" s="254"/>
      <c r="V43" s="254"/>
      <c r="W43" s="254"/>
      <c r="X43" s="256"/>
      <c r="Y43" s="11"/>
      <c r="Z43" s="11"/>
      <c r="AA43" s="11"/>
      <c r="AB43" s="110"/>
      <c r="AC43" s="257"/>
      <c r="AD43" s="11"/>
      <c r="AE43" s="11"/>
      <c r="AF43" s="112"/>
      <c r="AG43" s="99"/>
      <c r="AH43" s="11"/>
      <c r="AI43" s="11"/>
      <c r="AJ43" s="258"/>
      <c r="AK43" s="99">
        <f>AL43+AM43+AN43</f>
        <v>6</v>
      </c>
      <c r="AL43" s="11">
        <v>4</v>
      </c>
      <c r="AM43" s="11">
        <v>2</v>
      </c>
      <c r="AN43" s="112"/>
      <c r="AO43" s="165"/>
      <c r="AP43" s="143"/>
    </row>
    <row r="44" spans="2:42" s="1" customFormat="1" ht="27" customHeight="1" x14ac:dyDescent="0.25">
      <c r="B44" s="299">
        <v>11</v>
      </c>
      <c r="C44" s="483" t="s">
        <v>83</v>
      </c>
      <c r="D44" s="484"/>
      <c r="E44" s="737" t="s">
        <v>199</v>
      </c>
      <c r="F44" s="29">
        <v>3.5</v>
      </c>
      <c r="G44" s="30">
        <f>F44*30</f>
        <v>105</v>
      </c>
      <c r="H44" s="26">
        <f>M44+K44+I44</f>
        <v>54</v>
      </c>
      <c r="I44" s="104">
        <v>36</v>
      </c>
      <c r="J44" s="104"/>
      <c r="K44" s="104"/>
      <c r="L44" s="104"/>
      <c r="M44" s="104">
        <v>18</v>
      </c>
      <c r="N44" s="107"/>
      <c r="O44" s="107"/>
      <c r="P44" s="101">
        <f>G44-H44</f>
        <v>51</v>
      </c>
      <c r="Q44" s="24">
        <v>8</v>
      </c>
      <c r="R44" s="24"/>
      <c r="S44" s="24">
        <v>8</v>
      </c>
      <c r="T44" s="24"/>
      <c r="U44" s="24"/>
      <c r="V44" s="24"/>
      <c r="W44" s="25"/>
      <c r="X44" s="27"/>
      <c r="Y44" s="13"/>
      <c r="Z44" s="104"/>
      <c r="AA44" s="104"/>
      <c r="AB44" s="105"/>
      <c r="AC44" s="26"/>
      <c r="AD44" s="104"/>
      <c r="AE44" s="104"/>
      <c r="AF44" s="106"/>
      <c r="AG44" s="312"/>
      <c r="AH44" s="313"/>
      <c r="AI44" s="313"/>
      <c r="AJ44" s="314"/>
      <c r="AK44" s="310">
        <f>AL44+AM44+AN44</f>
        <v>6</v>
      </c>
      <c r="AL44" s="104">
        <v>4</v>
      </c>
      <c r="AM44" s="104"/>
      <c r="AN44" s="107">
        <v>2</v>
      </c>
      <c r="AO44" s="318"/>
    </row>
    <row r="45" spans="2:42" s="2" customFormat="1" ht="16.5" customHeight="1" thickBot="1" x14ac:dyDescent="0.3">
      <c r="B45" s="113"/>
      <c r="C45" s="485"/>
      <c r="D45" s="486"/>
      <c r="E45" s="238"/>
      <c r="F45" s="202"/>
      <c r="G45" s="30"/>
      <c r="H45" s="203"/>
      <c r="I45" s="204"/>
      <c r="J45" s="204"/>
      <c r="K45" s="204"/>
      <c r="L45" s="204"/>
      <c r="M45" s="22"/>
      <c r="N45" s="205"/>
      <c r="O45" s="205"/>
      <c r="P45" s="206"/>
      <c r="Q45" s="207"/>
      <c r="R45" s="22"/>
      <c r="S45" s="208"/>
      <c r="T45" s="209"/>
      <c r="U45" s="209"/>
      <c r="V45" s="209"/>
      <c r="W45" s="22"/>
      <c r="X45" s="210"/>
      <c r="Y45" s="11"/>
      <c r="Z45" s="11"/>
      <c r="AA45" s="11"/>
      <c r="AB45" s="110"/>
      <c r="AC45" s="111"/>
      <c r="AD45" s="11"/>
      <c r="AE45" s="11"/>
      <c r="AF45" s="112"/>
      <c r="AG45" s="226"/>
      <c r="AH45" s="227"/>
      <c r="AI45" s="227"/>
      <c r="AJ45" s="228"/>
      <c r="AK45" s="229"/>
      <c r="AL45" s="230"/>
      <c r="AM45" s="230"/>
      <c r="AN45" s="228"/>
      <c r="AO45" s="211"/>
      <c r="AP45" s="153"/>
    </row>
    <row r="46" spans="2:42" s="3" customFormat="1" ht="20.25" customHeight="1" thickTop="1" thickBot="1" x14ac:dyDescent="0.3">
      <c r="B46" s="612" t="s">
        <v>147</v>
      </c>
      <c r="C46" s="613"/>
      <c r="D46" s="613"/>
      <c r="E46" s="613"/>
      <c r="F46" s="85">
        <f t="shared" ref="F46:P46" si="8">SUM(F40:F45)</f>
        <v>19</v>
      </c>
      <c r="G46" s="100">
        <f t="shared" si="8"/>
        <v>570</v>
      </c>
      <c r="H46" s="100">
        <f t="shared" si="8"/>
        <v>288</v>
      </c>
      <c r="I46" s="100">
        <f t="shared" si="8"/>
        <v>180</v>
      </c>
      <c r="J46" s="100">
        <f t="shared" si="8"/>
        <v>0</v>
      </c>
      <c r="K46" s="100">
        <f t="shared" si="8"/>
        <v>72</v>
      </c>
      <c r="L46" s="100">
        <f t="shared" si="8"/>
        <v>0</v>
      </c>
      <c r="M46" s="100">
        <f t="shared" si="8"/>
        <v>36</v>
      </c>
      <c r="N46" s="100">
        <f t="shared" si="8"/>
        <v>0</v>
      </c>
      <c r="O46" s="100">
        <f t="shared" si="8"/>
        <v>0</v>
      </c>
      <c r="P46" s="100">
        <f t="shared" si="8"/>
        <v>282</v>
      </c>
      <c r="Q46" s="86">
        <v>3</v>
      </c>
      <c r="R46" s="86">
        <v>2</v>
      </c>
      <c r="S46" s="86">
        <v>5</v>
      </c>
      <c r="T46" s="86"/>
      <c r="U46" s="86"/>
      <c r="V46" s="86">
        <v>1</v>
      </c>
      <c r="W46" s="86"/>
      <c r="X46" s="86"/>
      <c r="Y46" s="38">
        <f t="shared" ref="Y46:AF46" si="9">SUM(Y36:Y45)</f>
        <v>0</v>
      </c>
      <c r="Z46" s="38">
        <f t="shared" si="9"/>
        <v>0</v>
      </c>
      <c r="AA46" s="38">
        <f t="shared" si="9"/>
        <v>0</v>
      </c>
      <c r="AB46" s="38">
        <f t="shared" si="9"/>
        <v>0</v>
      </c>
      <c r="AC46" s="38">
        <f t="shared" si="9"/>
        <v>0</v>
      </c>
      <c r="AD46" s="38">
        <f t="shared" si="9"/>
        <v>0</v>
      </c>
      <c r="AE46" s="38">
        <f t="shared" si="9"/>
        <v>0</v>
      </c>
      <c r="AF46" s="38">
        <f t="shared" si="9"/>
        <v>0</v>
      </c>
      <c r="AG46" s="85">
        <f t="shared" ref="AG46:AN46" si="10">SUM(AG40:AG45)</f>
        <v>10</v>
      </c>
      <c r="AH46" s="85">
        <f t="shared" si="10"/>
        <v>6</v>
      </c>
      <c r="AI46" s="85">
        <f t="shared" si="10"/>
        <v>3</v>
      </c>
      <c r="AJ46" s="85">
        <f t="shared" si="10"/>
        <v>1</v>
      </c>
      <c r="AK46" s="85">
        <f t="shared" si="10"/>
        <v>12</v>
      </c>
      <c r="AL46" s="85">
        <f t="shared" si="10"/>
        <v>8</v>
      </c>
      <c r="AM46" s="85">
        <f t="shared" si="10"/>
        <v>2</v>
      </c>
      <c r="AN46" s="85">
        <f t="shared" si="10"/>
        <v>2</v>
      </c>
      <c r="AO46" s="163"/>
      <c r="AP46" s="149"/>
    </row>
    <row r="47" spans="2:42" s="3" customFormat="1" ht="20.25" customHeight="1" thickTop="1" thickBot="1" x14ac:dyDescent="0.35">
      <c r="B47" s="499" t="s">
        <v>148</v>
      </c>
      <c r="C47" s="500"/>
      <c r="D47" s="701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  <c r="P47" s="500"/>
      <c r="Q47" s="500"/>
      <c r="R47" s="500"/>
      <c r="S47" s="500"/>
      <c r="T47" s="500"/>
      <c r="U47" s="500"/>
      <c r="V47" s="500"/>
      <c r="W47" s="500"/>
      <c r="X47" s="500"/>
      <c r="Y47" s="500"/>
      <c r="Z47" s="500"/>
      <c r="AA47" s="500"/>
      <c r="AB47" s="500"/>
      <c r="AC47" s="500"/>
      <c r="AD47" s="500"/>
      <c r="AE47" s="500"/>
      <c r="AF47" s="500"/>
      <c r="AG47" s="500"/>
      <c r="AH47" s="500"/>
      <c r="AI47" s="500"/>
      <c r="AJ47" s="500"/>
      <c r="AK47" s="500"/>
      <c r="AL47" s="500"/>
      <c r="AM47" s="500"/>
      <c r="AN47" s="500"/>
      <c r="AO47" s="164"/>
      <c r="AP47" s="150"/>
    </row>
    <row r="48" spans="2:42" s="3" customFormat="1" ht="20.25" customHeight="1" thickTop="1" thickBot="1" x14ac:dyDescent="0.35">
      <c r="B48" s="246"/>
      <c r="C48" s="749" t="s">
        <v>180</v>
      </c>
      <c r="D48" s="749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164"/>
      <c r="AP48" s="150"/>
    </row>
    <row r="49" spans="2:247" s="2" customFormat="1" ht="19.5" customHeight="1" thickTop="1" x14ac:dyDescent="0.25">
      <c r="B49" s="109">
        <v>12</v>
      </c>
      <c r="C49" s="461" t="s">
        <v>80</v>
      </c>
      <c r="D49" s="751" t="s">
        <v>193</v>
      </c>
      <c r="E49" s="752" t="s">
        <v>54</v>
      </c>
      <c r="F49" s="250">
        <v>3</v>
      </c>
      <c r="G49" s="252">
        <f t="shared" ref="G49:G57" si="11">F49*30</f>
        <v>90</v>
      </c>
      <c r="H49" s="251">
        <f t="shared" ref="H49:H57" si="12">M49+K49+I49</f>
        <v>54</v>
      </c>
      <c r="I49" s="11">
        <v>36</v>
      </c>
      <c r="J49" s="11"/>
      <c r="K49" s="11"/>
      <c r="L49" s="11"/>
      <c r="M49" s="11">
        <v>18</v>
      </c>
      <c r="N49" s="112"/>
      <c r="O49" s="112"/>
      <c r="P49" s="252">
        <f t="shared" ref="P49:P57" si="13">G49-H49</f>
        <v>36</v>
      </c>
      <c r="Q49" s="253"/>
      <c r="R49" s="254">
        <v>7</v>
      </c>
      <c r="S49" s="254">
        <v>7</v>
      </c>
      <c r="T49" s="254"/>
      <c r="U49" s="254"/>
      <c r="V49" s="753">
        <v>7</v>
      </c>
      <c r="W49" s="254"/>
      <c r="X49" s="256"/>
      <c r="Y49" s="11"/>
      <c r="Z49" s="11"/>
      <c r="AA49" s="11"/>
      <c r="AB49" s="110"/>
      <c r="AC49" s="111"/>
      <c r="AD49" s="11"/>
      <c r="AE49" s="11"/>
      <c r="AF49" s="112"/>
      <c r="AG49" s="99">
        <f>AH49+AI49+AJ49</f>
        <v>3</v>
      </c>
      <c r="AH49" s="11">
        <v>2</v>
      </c>
      <c r="AI49" s="11"/>
      <c r="AJ49" s="258">
        <v>1</v>
      </c>
      <c r="AK49" s="310"/>
      <c r="AL49" s="11"/>
      <c r="AM49" s="11"/>
      <c r="AN49" s="754"/>
      <c r="AO49" s="315"/>
      <c r="AP49" s="143"/>
    </row>
    <row r="50" spans="2:247" s="342" customFormat="1" ht="24.75" customHeight="1" x14ac:dyDescent="0.25">
      <c r="B50" s="316"/>
      <c r="C50" s="320" t="s">
        <v>175</v>
      </c>
      <c r="D50" s="321"/>
      <c r="E50" s="103" t="s">
        <v>54</v>
      </c>
      <c r="F50" s="322">
        <v>3</v>
      </c>
      <c r="G50" s="30">
        <f t="shared" ref="G50" si="14">F50*30</f>
        <v>90</v>
      </c>
      <c r="H50" s="755">
        <f t="shared" ref="H50" si="15">M50+K50+I50</f>
        <v>36</v>
      </c>
      <c r="I50" s="21">
        <v>36</v>
      </c>
      <c r="J50" s="21"/>
      <c r="K50" s="21"/>
      <c r="L50" s="21"/>
      <c r="M50" s="225"/>
      <c r="N50" s="323"/>
      <c r="O50" s="323"/>
      <c r="P50" s="20">
        <f t="shared" ref="P50" si="16">G50-H50</f>
        <v>54</v>
      </c>
      <c r="Q50" s="324"/>
      <c r="R50" s="225">
        <v>7</v>
      </c>
      <c r="S50" s="225">
        <v>7</v>
      </c>
      <c r="T50" s="225"/>
      <c r="U50" s="225"/>
      <c r="V50" s="225">
        <v>7</v>
      </c>
      <c r="W50" s="756"/>
      <c r="X50" s="325"/>
      <c r="Y50" s="104"/>
      <c r="Z50" s="104"/>
      <c r="AA50" s="104"/>
      <c r="AB50" s="105"/>
      <c r="AC50" s="114"/>
      <c r="AD50" s="104"/>
      <c r="AE50" s="104"/>
      <c r="AF50" s="107"/>
      <c r="AG50" s="326">
        <f>SUM(AH50:AJ50)</f>
        <v>2</v>
      </c>
      <c r="AH50" s="195">
        <v>2</v>
      </c>
      <c r="AI50" s="195"/>
      <c r="AJ50" s="27"/>
      <c r="AK50" s="326"/>
      <c r="AL50" s="104"/>
      <c r="AM50" s="104"/>
      <c r="AN50" s="106"/>
      <c r="AO50" s="211"/>
      <c r="AP50" s="151"/>
    </row>
    <row r="51" spans="2:247" s="342" customFormat="1" ht="24.75" customHeight="1" thickBot="1" x14ac:dyDescent="0.3">
      <c r="B51" s="343"/>
      <c r="C51" s="344" t="s">
        <v>188</v>
      </c>
      <c r="D51" s="329" t="s">
        <v>192</v>
      </c>
      <c r="E51" s="738" t="s">
        <v>54</v>
      </c>
      <c r="F51" s="345">
        <v>3</v>
      </c>
      <c r="G51" s="346">
        <f t="shared" si="11"/>
        <v>90</v>
      </c>
      <c r="H51" s="347">
        <f t="shared" si="12"/>
        <v>54</v>
      </c>
      <c r="I51" s="348">
        <v>36</v>
      </c>
      <c r="J51" s="348"/>
      <c r="K51" s="348">
        <v>18</v>
      </c>
      <c r="L51" s="348"/>
      <c r="M51" s="349"/>
      <c r="N51" s="350"/>
      <c r="O51" s="350"/>
      <c r="P51" s="351">
        <f t="shared" si="13"/>
        <v>36</v>
      </c>
      <c r="Q51" s="352"/>
      <c r="R51" s="349">
        <v>7</v>
      </c>
      <c r="S51" s="349">
        <v>7</v>
      </c>
      <c r="T51" s="349"/>
      <c r="U51" s="349"/>
      <c r="V51" s="349"/>
      <c r="W51" s="353"/>
      <c r="X51" s="354"/>
      <c r="Y51" s="355"/>
      <c r="Z51" s="355"/>
      <c r="AA51" s="355"/>
      <c r="AB51" s="356"/>
      <c r="AC51" s="357"/>
      <c r="AD51" s="355"/>
      <c r="AE51" s="355"/>
      <c r="AF51" s="358"/>
      <c r="AG51" s="359">
        <f>SUM(AH51:AJ51)</f>
        <v>3</v>
      </c>
      <c r="AH51" s="360">
        <v>2</v>
      </c>
      <c r="AI51" s="360">
        <v>1</v>
      </c>
      <c r="AJ51" s="361"/>
      <c r="AK51" s="359"/>
      <c r="AL51" s="355"/>
      <c r="AM51" s="355"/>
      <c r="AN51" s="362"/>
      <c r="AO51" s="211"/>
      <c r="AP51" s="151"/>
    </row>
    <row r="52" spans="2:247" s="2" customFormat="1" ht="24.75" customHeight="1" x14ac:dyDescent="0.25">
      <c r="B52" s="757">
        <v>13</v>
      </c>
      <c r="C52" s="758" t="s">
        <v>161</v>
      </c>
      <c r="D52" s="759" t="s">
        <v>194</v>
      </c>
      <c r="E52" s="760" t="s">
        <v>199</v>
      </c>
      <c r="F52" s="761">
        <v>3</v>
      </c>
      <c r="G52" s="762">
        <f t="shared" si="11"/>
        <v>90</v>
      </c>
      <c r="H52" s="763">
        <f t="shared" si="12"/>
        <v>54</v>
      </c>
      <c r="I52" s="764">
        <v>36</v>
      </c>
      <c r="J52" s="764"/>
      <c r="K52" s="764">
        <v>18</v>
      </c>
      <c r="L52" s="764"/>
      <c r="M52" s="764"/>
      <c r="N52" s="765"/>
      <c r="O52" s="765"/>
      <c r="P52" s="762">
        <f t="shared" si="13"/>
        <v>36</v>
      </c>
      <c r="Q52" s="766"/>
      <c r="R52" s="767">
        <v>7</v>
      </c>
      <c r="S52" s="767">
        <v>7</v>
      </c>
      <c r="T52" s="767"/>
      <c r="U52" s="768"/>
      <c r="V52" s="767"/>
      <c r="W52" s="767"/>
      <c r="X52" s="769"/>
      <c r="Y52" s="764"/>
      <c r="Z52" s="764"/>
      <c r="AA52" s="764"/>
      <c r="AB52" s="770"/>
      <c r="AC52" s="771"/>
      <c r="AD52" s="764"/>
      <c r="AE52" s="764"/>
      <c r="AF52" s="765"/>
      <c r="AG52" s="772">
        <f>AH52+AI52+AJ52</f>
        <v>3</v>
      </c>
      <c r="AH52" s="764">
        <v>2</v>
      </c>
      <c r="AI52" s="764">
        <v>1</v>
      </c>
      <c r="AJ52" s="765"/>
      <c r="AK52" s="772"/>
      <c r="AL52" s="764"/>
      <c r="AM52" s="764"/>
      <c r="AN52" s="773"/>
      <c r="AO52" s="165"/>
      <c r="AP52" s="143"/>
    </row>
    <row r="53" spans="2:247" s="2" customFormat="1" ht="32.549999999999997" customHeight="1" x14ac:dyDescent="0.25">
      <c r="B53" s="109"/>
      <c r="C53" s="461" t="s">
        <v>176</v>
      </c>
      <c r="D53" s="774"/>
      <c r="E53" s="752" t="s">
        <v>54</v>
      </c>
      <c r="F53" s="250">
        <v>3</v>
      </c>
      <c r="G53" s="775">
        <f t="shared" ref="G53" si="17">F53*30</f>
        <v>90</v>
      </c>
      <c r="H53" s="251">
        <f t="shared" ref="H53" si="18">M53+K53+I53</f>
        <v>54</v>
      </c>
      <c r="I53" s="11">
        <v>36</v>
      </c>
      <c r="J53" s="11"/>
      <c r="K53" s="11">
        <v>18</v>
      </c>
      <c r="L53" s="11"/>
      <c r="M53" s="11"/>
      <c r="N53" s="112"/>
      <c r="O53" s="112"/>
      <c r="P53" s="252">
        <f t="shared" ref="P53" si="19">G53-H53</f>
        <v>36</v>
      </c>
      <c r="Q53" s="253"/>
      <c r="R53" s="753">
        <v>7</v>
      </c>
      <c r="S53" s="254">
        <v>7</v>
      </c>
      <c r="T53" s="254"/>
      <c r="U53" s="254"/>
      <c r="V53" s="254"/>
      <c r="W53" s="254"/>
      <c r="X53" s="256"/>
      <c r="Y53" s="11"/>
      <c r="Z53" s="11"/>
      <c r="AA53" s="11"/>
      <c r="AB53" s="110"/>
      <c r="AC53" s="257"/>
      <c r="AD53" s="11"/>
      <c r="AE53" s="11"/>
      <c r="AF53" s="112"/>
      <c r="AG53" s="111">
        <f>SUM(AH53:AJ53)</f>
        <v>3</v>
      </c>
      <c r="AH53" s="254">
        <v>2</v>
      </c>
      <c r="AI53" s="254">
        <v>1</v>
      </c>
      <c r="AJ53" s="258"/>
      <c r="AK53" s="99"/>
      <c r="AL53" s="11"/>
      <c r="AM53" s="11"/>
      <c r="AN53" s="258"/>
      <c r="AO53" s="165"/>
      <c r="AP53" s="143"/>
    </row>
    <row r="54" spans="2:247" s="2" customFormat="1" ht="32.549999999999997" customHeight="1" thickBot="1" x14ac:dyDescent="0.3">
      <c r="B54" s="776"/>
      <c r="C54" s="777" t="s">
        <v>201</v>
      </c>
      <c r="D54" s="778"/>
      <c r="E54" s="779" t="s">
        <v>55</v>
      </c>
      <c r="F54" s="780">
        <v>3</v>
      </c>
      <c r="G54" s="781">
        <f t="shared" si="11"/>
        <v>90</v>
      </c>
      <c r="H54" s="782">
        <f t="shared" si="12"/>
        <v>36</v>
      </c>
      <c r="I54" s="783">
        <v>18</v>
      </c>
      <c r="J54" s="783"/>
      <c r="K54" s="783">
        <v>18</v>
      </c>
      <c r="L54" s="783"/>
      <c r="M54" s="783"/>
      <c r="N54" s="784"/>
      <c r="O54" s="784"/>
      <c r="P54" s="785">
        <f t="shared" si="13"/>
        <v>54</v>
      </c>
      <c r="Q54" s="786"/>
      <c r="R54" s="787">
        <v>7</v>
      </c>
      <c r="S54" s="788">
        <v>7</v>
      </c>
      <c r="T54" s="788"/>
      <c r="U54" s="788"/>
      <c r="V54" s="788"/>
      <c r="W54" s="788"/>
      <c r="X54" s="789"/>
      <c r="Y54" s="783"/>
      <c r="Z54" s="783"/>
      <c r="AA54" s="783"/>
      <c r="AB54" s="790"/>
      <c r="AC54" s="791"/>
      <c r="AD54" s="783"/>
      <c r="AE54" s="783"/>
      <c r="AF54" s="784"/>
      <c r="AG54" s="792">
        <f>SUM(AH54:AJ54)</f>
        <v>2</v>
      </c>
      <c r="AH54" s="788">
        <v>1</v>
      </c>
      <c r="AI54" s="788">
        <v>1</v>
      </c>
      <c r="AJ54" s="793"/>
      <c r="AK54" s="794"/>
      <c r="AL54" s="783"/>
      <c r="AM54" s="783"/>
      <c r="AN54" s="793"/>
      <c r="AO54" s="165"/>
      <c r="AP54" s="143"/>
    </row>
    <row r="55" spans="2:247" s="2" customFormat="1" ht="32.1" customHeight="1" x14ac:dyDescent="0.25">
      <c r="B55" s="757">
        <v>14</v>
      </c>
      <c r="C55" s="795" t="s">
        <v>189</v>
      </c>
      <c r="D55" s="751" t="s">
        <v>196</v>
      </c>
      <c r="E55" s="796" t="s">
        <v>55</v>
      </c>
      <c r="F55" s="797">
        <v>2.5</v>
      </c>
      <c r="G55" s="798">
        <f t="shared" si="11"/>
        <v>75</v>
      </c>
      <c r="H55" s="799">
        <f t="shared" si="12"/>
        <v>36</v>
      </c>
      <c r="I55" s="800">
        <v>36</v>
      </c>
      <c r="J55" s="800"/>
      <c r="K55" s="800"/>
      <c r="L55" s="800"/>
      <c r="M55" s="800"/>
      <c r="N55" s="801"/>
      <c r="O55" s="801"/>
      <c r="P55" s="802">
        <f t="shared" si="13"/>
        <v>39</v>
      </c>
      <c r="Q55" s="803"/>
      <c r="R55" s="804">
        <v>8</v>
      </c>
      <c r="S55" s="804">
        <v>8</v>
      </c>
      <c r="T55" s="804"/>
      <c r="U55" s="804"/>
      <c r="V55" s="804"/>
      <c r="W55" s="804"/>
      <c r="X55" s="805"/>
      <c r="Y55" s="806"/>
      <c r="Z55" s="800"/>
      <c r="AA55" s="800"/>
      <c r="AB55" s="801"/>
      <c r="AC55" s="807"/>
      <c r="AD55" s="800"/>
      <c r="AE55" s="800"/>
      <c r="AF55" s="808"/>
      <c r="AG55" s="809"/>
      <c r="AH55" s="800"/>
      <c r="AI55" s="800"/>
      <c r="AJ55" s="808"/>
      <c r="AK55" s="806">
        <f>AL55+AM55+AN55</f>
        <v>4</v>
      </c>
      <c r="AL55" s="800">
        <v>4</v>
      </c>
      <c r="AM55" s="800"/>
      <c r="AN55" s="808"/>
      <c r="AO55" s="165"/>
      <c r="AP55" s="143"/>
    </row>
    <row r="56" spans="2:247" s="1" customFormat="1" ht="33" customHeight="1" x14ac:dyDescent="0.25">
      <c r="B56" s="319"/>
      <c r="C56" s="320" t="s">
        <v>174</v>
      </c>
      <c r="D56" s="321" t="s">
        <v>195</v>
      </c>
      <c r="E56" s="103" t="s">
        <v>54</v>
      </c>
      <c r="F56" s="322">
        <v>2.5</v>
      </c>
      <c r="G56" s="30">
        <f t="shared" si="11"/>
        <v>75</v>
      </c>
      <c r="H56" s="19">
        <f t="shared" si="12"/>
        <v>54</v>
      </c>
      <c r="I56" s="21">
        <v>36</v>
      </c>
      <c r="J56" s="21"/>
      <c r="K56" s="21">
        <v>18</v>
      </c>
      <c r="L56" s="21"/>
      <c r="M56" s="225"/>
      <c r="N56" s="323"/>
      <c r="O56" s="323"/>
      <c r="P56" s="20">
        <f t="shared" si="13"/>
        <v>21</v>
      </c>
      <c r="Q56" s="324"/>
      <c r="R56" s="225">
        <v>8</v>
      </c>
      <c r="S56" s="225">
        <v>8</v>
      </c>
      <c r="T56" s="225"/>
      <c r="U56" s="225"/>
      <c r="V56" s="225"/>
      <c r="W56" s="225"/>
      <c r="X56" s="325"/>
      <c r="Y56" s="104"/>
      <c r="Z56" s="104"/>
      <c r="AA56" s="104"/>
      <c r="AB56" s="105"/>
      <c r="AC56" s="114"/>
      <c r="AD56" s="104"/>
      <c r="AE56" s="104"/>
      <c r="AF56" s="107"/>
      <c r="AG56" s="108"/>
      <c r="AH56" s="104"/>
      <c r="AI56" s="104"/>
      <c r="AJ56" s="106"/>
      <c r="AK56" s="326">
        <f>SUM(AL56:AN56)</f>
        <v>6</v>
      </c>
      <c r="AL56" s="326">
        <v>4</v>
      </c>
      <c r="AM56" s="326">
        <v>2</v>
      </c>
      <c r="AN56" s="327"/>
      <c r="AO56" s="211"/>
      <c r="AP56" s="151"/>
    </row>
    <row r="57" spans="2:247" s="1" customFormat="1" ht="33" customHeight="1" thickBot="1" x14ac:dyDescent="0.3">
      <c r="B57" s="319"/>
      <c r="C57" s="328" t="s">
        <v>190</v>
      </c>
      <c r="D57" s="329" t="s">
        <v>197</v>
      </c>
      <c r="E57" s="739" t="s">
        <v>54</v>
      </c>
      <c r="F57" s="330">
        <v>2.5</v>
      </c>
      <c r="G57" s="279">
        <f t="shared" si="11"/>
        <v>75</v>
      </c>
      <c r="H57" s="280">
        <f t="shared" si="12"/>
        <v>36</v>
      </c>
      <c r="I57" s="331">
        <v>18</v>
      </c>
      <c r="J57" s="331"/>
      <c r="K57" s="331">
        <v>18</v>
      </c>
      <c r="L57" s="331"/>
      <c r="M57" s="285"/>
      <c r="N57" s="332"/>
      <c r="O57" s="332"/>
      <c r="P57" s="283">
        <f t="shared" si="13"/>
        <v>39</v>
      </c>
      <c r="Q57" s="207"/>
      <c r="R57" s="285">
        <v>8</v>
      </c>
      <c r="S57" s="285">
        <v>8</v>
      </c>
      <c r="T57" s="285"/>
      <c r="U57" s="285"/>
      <c r="V57" s="285"/>
      <c r="W57" s="285"/>
      <c r="X57" s="333"/>
      <c r="Y57" s="334"/>
      <c r="Z57" s="334"/>
      <c r="AA57" s="334"/>
      <c r="AB57" s="335"/>
      <c r="AC57" s="336"/>
      <c r="AD57" s="334"/>
      <c r="AE57" s="334"/>
      <c r="AF57" s="337"/>
      <c r="AG57" s="338"/>
      <c r="AH57" s="334"/>
      <c r="AI57" s="334"/>
      <c r="AJ57" s="339"/>
      <c r="AK57" s="340">
        <f>SUM(AL57:AN57)</f>
        <v>4</v>
      </c>
      <c r="AL57" s="340">
        <v>2</v>
      </c>
      <c r="AM57" s="340">
        <v>2</v>
      </c>
      <c r="AN57" s="341"/>
      <c r="AO57" s="211"/>
      <c r="AP57" s="151"/>
    </row>
    <row r="58" spans="2:247" s="84" customFormat="1" ht="18.75" customHeight="1" thickTop="1" thickBot="1" x14ac:dyDescent="0.3">
      <c r="B58" s="601" t="s">
        <v>162</v>
      </c>
      <c r="C58" s="602"/>
      <c r="D58" s="603"/>
      <c r="E58" s="602"/>
      <c r="F58" s="231">
        <f>F49+F52+F55</f>
        <v>8.5</v>
      </c>
      <c r="G58" s="237">
        <f>G49+G52+G55</f>
        <v>255</v>
      </c>
      <c r="H58" s="237">
        <f t="shared" ref="H58:P58" si="20">H49+H52+H55</f>
        <v>144</v>
      </c>
      <c r="I58" s="237">
        <f t="shared" si="20"/>
        <v>108</v>
      </c>
      <c r="J58" s="237">
        <f t="shared" si="20"/>
        <v>0</v>
      </c>
      <c r="K58" s="237">
        <f t="shared" si="20"/>
        <v>18</v>
      </c>
      <c r="L58" s="237">
        <f t="shared" si="20"/>
        <v>0</v>
      </c>
      <c r="M58" s="237">
        <f t="shared" si="20"/>
        <v>18</v>
      </c>
      <c r="N58" s="237">
        <f t="shared" si="20"/>
        <v>0</v>
      </c>
      <c r="O58" s="237">
        <f t="shared" si="20"/>
        <v>0</v>
      </c>
      <c r="P58" s="237">
        <f t="shared" si="20"/>
        <v>111</v>
      </c>
      <c r="Q58" s="87"/>
      <c r="R58" s="87">
        <v>3</v>
      </c>
      <c r="S58" s="87">
        <v>3</v>
      </c>
      <c r="T58" s="87"/>
      <c r="U58" s="87"/>
      <c r="V58" s="87">
        <v>1</v>
      </c>
      <c r="W58" s="87"/>
      <c r="X58" s="87"/>
      <c r="Y58" s="87">
        <f t="shared" ref="Y58:AF58" si="21">SUM(Y49:Y57)</f>
        <v>0</v>
      </c>
      <c r="Z58" s="87">
        <f t="shared" si="21"/>
        <v>0</v>
      </c>
      <c r="AA58" s="87">
        <f t="shared" si="21"/>
        <v>0</v>
      </c>
      <c r="AB58" s="87">
        <f t="shared" si="21"/>
        <v>0</v>
      </c>
      <c r="AC58" s="87">
        <f t="shared" si="21"/>
        <v>0</v>
      </c>
      <c r="AD58" s="87">
        <f t="shared" si="21"/>
        <v>0</v>
      </c>
      <c r="AE58" s="87">
        <f t="shared" si="21"/>
        <v>0</v>
      </c>
      <c r="AF58" s="87">
        <f t="shared" si="21"/>
        <v>0</v>
      </c>
      <c r="AG58" s="231">
        <f>AG49+AG52+AG55</f>
        <v>6</v>
      </c>
      <c r="AH58" s="231">
        <f t="shared" ref="AH58:AN58" si="22">AH49+AH52+AH55</f>
        <v>4</v>
      </c>
      <c r="AI58" s="231">
        <f t="shared" si="22"/>
        <v>1</v>
      </c>
      <c r="AJ58" s="231">
        <f t="shared" si="22"/>
        <v>1</v>
      </c>
      <c r="AK58" s="231">
        <f t="shared" si="22"/>
        <v>4</v>
      </c>
      <c r="AL58" s="231">
        <f t="shared" si="22"/>
        <v>4</v>
      </c>
      <c r="AM58" s="231">
        <f t="shared" si="22"/>
        <v>0</v>
      </c>
      <c r="AN58" s="231">
        <f t="shared" si="22"/>
        <v>0</v>
      </c>
      <c r="AO58" s="465"/>
      <c r="AP58" s="466"/>
      <c r="AQ58" s="810"/>
      <c r="AR58" s="810"/>
      <c r="AS58" s="810"/>
      <c r="AT58" s="810"/>
      <c r="AU58" s="810"/>
      <c r="AV58" s="810"/>
      <c r="AW58" s="810"/>
      <c r="AX58" s="810"/>
      <c r="AY58" s="810"/>
      <c r="AZ58" s="810"/>
      <c r="BA58" s="810"/>
      <c r="BB58" s="810"/>
      <c r="BC58" s="810"/>
      <c r="BD58" s="810"/>
      <c r="BE58" s="810"/>
      <c r="BF58" s="810"/>
      <c r="BG58" s="810"/>
      <c r="BH58" s="810"/>
      <c r="BI58" s="810"/>
      <c r="BJ58" s="810"/>
      <c r="BK58" s="810"/>
      <c r="BL58" s="810"/>
      <c r="BM58" s="810"/>
      <c r="BN58" s="810"/>
      <c r="BO58" s="810"/>
      <c r="BP58" s="810"/>
      <c r="BQ58" s="810"/>
      <c r="BR58" s="810"/>
      <c r="BS58" s="810"/>
      <c r="BT58" s="810"/>
      <c r="BU58" s="810"/>
      <c r="BV58" s="810"/>
      <c r="BW58" s="810"/>
      <c r="BX58" s="810"/>
      <c r="BY58" s="810"/>
      <c r="BZ58" s="810"/>
      <c r="CA58" s="810"/>
      <c r="CB58" s="810"/>
      <c r="CC58" s="810"/>
      <c r="CD58" s="810"/>
      <c r="CE58" s="810"/>
      <c r="CF58" s="810"/>
      <c r="CG58" s="810"/>
      <c r="CH58" s="810"/>
      <c r="CI58" s="810"/>
      <c r="CJ58" s="810"/>
      <c r="CK58" s="810"/>
      <c r="CL58" s="810"/>
      <c r="CM58" s="810"/>
      <c r="CN58" s="810"/>
      <c r="CO58" s="810"/>
      <c r="CP58" s="810"/>
      <c r="CQ58" s="810"/>
      <c r="CR58" s="810"/>
      <c r="CS58" s="810"/>
      <c r="CT58" s="810"/>
      <c r="CU58" s="810"/>
      <c r="CV58" s="810"/>
      <c r="CW58" s="810"/>
      <c r="CX58" s="810"/>
      <c r="CY58" s="810"/>
      <c r="CZ58" s="810"/>
      <c r="DA58" s="810"/>
      <c r="DB58" s="810"/>
      <c r="DC58" s="810"/>
      <c r="DD58" s="810"/>
      <c r="DE58" s="810"/>
      <c r="DF58" s="810"/>
      <c r="DG58" s="810"/>
      <c r="DH58" s="810"/>
      <c r="DI58" s="810"/>
      <c r="DJ58" s="810"/>
      <c r="DK58" s="810"/>
      <c r="DL58" s="810"/>
      <c r="DM58" s="810"/>
      <c r="DN58" s="810"/>
      <c r="DO58" s="810"/>
      <c r="DP58" s="810"/>
      <c r="DQ58" s="810"/>
      <c r="DR58" s="810"/>
      <c r="DS58" s="810"/>
      <c r="DT58" s="810"/>
      <c r="DU58" s="810"/>
      <c r="DV58" s="810"/>
      <c r="DW58" s="810"/>
      <c r="DX58" s="810"/>
      <c r="DY58" s="810"/>
      <c r="DZ58" s="810"/>
      <c r="EA58" s="810"/>
      <c r="EB58" s="810"/>
      <c r="EC58" s="810"/>
      <c r="ED58" s="810"/>
      <c r="EE58" s="810"/>
      <c r="EF58" s="810"/>
      <c r="EG58" s="810"/>
      <c r="EH58" s="810"/>
      <c r="EI58" s="810"/>
      <c r="EJ58" s="810"/>
      <c r="EK58" s="810"/>
      <c r="EL58" s="810"/>
      <c r="EM58" s="810"/>
      <c r="EN58" s="810"/>
      <c r="EO58" s="810"/>
      <c r="EP58" s="810"/>
      <c r="EQ58" s="810"/>
      <c r="ER58" s="810"/>
      <c r="ES58" s="810"/>
      <c r="ET58" s="810"/>
      <c r="EU58" s="810"/>
      <c r="EV58" s="810"/>
      <c r="EW58" s="810"/>
      <c r="EX58" s="810"/>
      <c r="EY58" s="810"/>
      <c r="EZ58" s="810"/>
      <c r="FA58" s="810"/>
      <c r="FB58" s="810"/>
      <c r="FC58" s="810"/>
      <c r="FD58" s="810"/>
      <c r="FE58" s="810"/>
      <c r="FF58" s="810"/>
      <c r="FG58" s="810"/>
      <c r="FH58" s="810"/>
      <c r="FI58" s="810"/>
      <c r="FJ58" s="810"/>
      <c r="FK58" s="810"/>
      <c r="FL58" s="810"/>
      <c r="FM58" s="810"/>
      <c r="FN58" s="810"/>
      <c r="FO58" s="810"/>
      <c r="FP58" s="810"/>
      <c r="FQ58" s="810"/>
      <c r="FR58" s="810"/>
      <c r="FS58" s="810"/>
      <c r="FT58" s="810"/>
      <c r="FU58" s="810"/>
      <c r="FV58" s="810"/>
      <c r="FW58" s="810"/>
      <c r="FX58" s="810"/>
      <c r="FY58" s="810"/>
      <c r="FZ58" s="810"/>
      <c r="GA58" s="810"/>
      <c r="GB58" s="810"/>
      <c r="GC58" s="810"/>
      <c r="GD58" s="810"/>
      <c r="GE58" s="810"/>
      <c r="GF58" s="810"/>
      <c r="GG58" s="810"/>
      <c r="GH58" s="810"/>
      <c r="GI58" s="810"/>
      <c r="GJ58" s="810"/>
      <c r="GK58" s="810"/>
      <c r="GL58" s="810"/>
      <c r="GM58" s="810"/>
      <c r="GN58" s="810"/>
      <c r="GO58" s="810"/>
      <c r="GP58" s="810"/>
      <c r="GQ58" s="810"/>
      <c r="GR58" s="810"/>
      <c r="GS58" s="810"/>
      <c r="GT58" s="810"/>
      <c r="GU58" s="810"/>
      <c r="GV58" s="810"/>
      <c r="GW58" s="810"/>
      <c r="GX58" s="810"/>
      <c r="GY58" s="810"/>
      <c r="GZ58" s="810"/>
      <c r="HA58" s="810"/>
      <c r="HB58" s="810"/>
      <c r="HC58" s="810"/>
      <c r="HD58" s="810"/>
      <c r="HE58" s="810"/>
      <c r="HF58" s="810"/>
      <c r="HG58" s="810"/>
      <c r="HH58" s="810"/>
      <c r="HI58" s="810"/>
      <c r="HJ58" s="810"/>
      <c r="HK58" s="810"/>
      <c r="HL58" s="810"/>
      <c r="HM58" s="810"/>
      <c r="HN58" s="810"/>
      <c r="HO58" s="810"/>
      <c r="HP58" s="810"/>
      <c r="HQ58" s="810"/>
      <c r="HR58" s="810"/>
      <c r="HS58" s="810"/>
      <c r="HT58" s="810"/>
      <c r="HU58" s="810"/>
      <c r="HV58" s="810"/>
      <c r="HW58" s="810"/>
      <c r="HX58" s="810"/>
      <c r="HY58" s="810"/>
      <c r="HZ58" s="810"/>
      <c r="IA58" s="810"/>
      <c r="IB58" s="810"/>
      <c r="IC58" s="810"/>
      <c r="ID58" s="810"/>
      <c r="IE58" s="810"/>
      <c r="IF58" s="810"/>
      <c r="IG58" s="810"/>
      <c r="IH58" s="810"/>
      <c r="II58" s="810"/>
      <c r="IJ58" s="810"/>
      <c r="IK58" s="810"/>
      <c r="IL58" s="810"/>
      <c r="IM58" s="810"/>
    </row>
    <row r="59" spans="2:247" s="1" customFormat="1" ht="16.5" customHeight="1" thickTop="1" thickBot="1" x14ac:dyDescent="0.3">
      <c r="B59" s="702" t="s">
        <v>149</v>
      </c>
      <c r="C59" s="703"/>
      <c r="D59" s="703"/>
      <c r="E59" s="703"/>
      <c r="F59" s="213">
        <f t="shared" ref="F59:AN59" si="23">F46+F58</f>
        <v>27.5</v>
      </c>
      <c r="G59" s="214">
        <f t="shared" si="23"/>
        <v>825</v>
      </c>
      <c r="H59" s="214">
        <f t="shared" si="23"/>
        <v>432</v>
      </c>
      <c r="I59" s="214">
        <f t="shared" si="23"/>
        <v>288</v>
      </c>
      <c r="J59" s="214">
        <f t="shared" si="23"/>
        <v>0</v>
      </c>
      <c r="K59" s="214">
        <f t="shared" si="23"/>
        <v>90</v>
      </c>
      <c r="L59" s="214">
        <f t="shared" si="23"/>
        <v>0</v>
      </c>
      <c r="M59" s="214">
        <f t="shared" si="23"/>
        <v>54</v>
      </c>
      <c r="N59" s="214">
        <f t="shared" si="23"/>
        <v>0</v>
      </c>
      <c r="O59" s="214">
        <f t="shared" si="23"/>
        <v>0</v>
      </c>
      <c r="P59" s="214">
        <f t="shared" si="23"/>
        <v>393</v>
      </c>
      <c r="Q59" s="214">
        <f t="shared" si="23"/>
        <v>3</v>
      </c>
      <c r="R59" s="214">
        <f t="shared" si="23"/>
        <v>5</v>
      </c>
      <c r="S59" s="214">
        <f t="shared" si="23"/>
        <v>8</v>
      </c>
      <c r="T59" s="214">
        <f t="shared" si="23"/>
        <v>0</v>
      </c>
      <c r="U59" s="214">
        <f t="shared" si="23"/>
        <v>0</v>
      </c>
      <c r="V59" s="214">
        <f t="shared" si="23"/>
        <v>2</v>
      </c>
      <c r="W59" s="214">
        <f t="shared" si="23"/>
        <v>0</v>
      </c>
      <c r="X59" s="214">
        <f t="shared" si="23"/>
        <v>0</v>
      </c>
      <c r="Y59" s="214">
        <f t="shared" si="23"/>
        <v>0</v>
      </c>
      <c r="Z59" s="214">
        <f t="shared" si="23"/>
        <v>0</v>
      </c>
      <c r="AA59" s="214">
        <f t="shared" si="23"/>
        <v>0</v>
      </c>
      <c r="AB59" s="214">
        <f t="shared" si="23"/>
        <v>0</v>
      </c>
      <c r="AC59" s="214">
        <f t="shared" si="23"/>
        <v>0</v>
      </c>
      <c r="AD59" s="214">
        <f t="shared" si="23"/>
        <v>0</v>
      </c>
      <c r="AE59" s="214">
        <f t="shared" si="23"/>
        <v>0</v>
      </c>
      <c r="AF59" s="214">
        <f t="shared" si="23"/>
        <v>0</v>
      </c>
      <c r="AG59" s="214">
        <f t="shared" si="23"/>
        <v>16</v>
      </c>
      <c r="AH59" s="214">
        <f t="shared" si="23"/>
        <v>10</v>
      </c>
      <c r="AI59" s="214">
        <f t="shared" si="23"/>
        <v>4</v>
      </c>
      <c r="AJ59" s="214">
        <f t="shared" si="23"/>
        <v>2</v>
      </c>
      <c r="AK59" s="214">
        <f t="shared" si="23"/>
        <v>16</v>
      </c>
      <c r="AL59" s="214">
        <f t="shared" si="23"/>
        <v>12</v>
      </c>
      <c r="AM59" s="214">
        <f t="shared" si="23"/>
        <v>2</v>
      </c>
      <c r="AN59" s="214">
        <f t="shared" si="23"/>
        <v>2</v>
      </c>
      <c r="AO59" s="215"/>
      <c r="AP59" s="151"/>
    </row>
    <row r="60" spans="2:247" s="1" customFormat="1" ht="19.5" customHeight="1" thickTop="1" thickBot="1" x14ac:dyDescent="0.3">
      <c r="B60" s="612" t="s">
        <v>150</v>
      </c>
      <c r="C60" s="613"/>
      <c r="D60" s="613"/>
      <c r="E60" s="613"/>
      <c r="F60" s="85">
        <f t="shared" ref="F60:AN60" si="24">F37+F59</f>
        <v>55.5</v>
      </c>
      <c r="G60" s="100">
        <f t="shared" si="24"/>
        <v>1665</v>
      </c>
      <c r="H60" s="100">
        <f t="shared" si="24"/>
        <v>648</v>
      </c>
      <c r="I60" s="100">
        <f t="shared" si="24"/>
        <v>396</v>
      </c>
      <c r="J60" s="100">
        <f t="shared" si="24"/>
        <v>0</v>
      </c>
      <c r="K60" s="100">
        <f t="shared" si="24"/>
        <v>162</v>
      </c>
      <c r="L60" s="100">
        <f t="shared" si="24"/>
        <v>0</v>
      </c>
      <c r="M60" s="100">
        <f t="shared" si="24"/>
        <v>90</v>
      </c>
      <c r="N60" s="100">
        <f t="shared" si="24"/>
        <v>0</v>
      </c>
      <c r="O60" s="100">
        <f t="shared" si="24"/>
        <v>0</v>
      </c>
      <c r="P60" s="100">
        <f t="shared" si="24"/>
        <v>1017</v>
      </c>
      <c r="Q60" s="100">
        <f t="shared" si="24"/>
        <v>5</v>
      </c>
      <c r="R60" s="100">
        <f t="shared" si="24"/>
        <v>8</v>
      </c>
      <c r="S60" s="100">
        <f t="shared" si="24"/>
        <v>10</v>
      </c>
      <c r="T60" s="100">
        <f t="shared" si="24"/>
        <v>0</v>
      </c>
      <c r="U60" s="100">
        <f t="shared" si="24"/>
        <v>1</v>
      </c>
      <c r="V60" s="100">
        <f t="shared" si="24"/>
        <v>2</v>
      </c>
      <c r="W60" s="100">
        <f t="shared" si="24"/>
        <v>0</v>
      </c>
      <c r="X60" s="100">
        <f t="shared" si="24"/>
        <v>0</v>
      </c>
      <c r="Y60" s="85">
        <f t="shared" si="24"/>
        <v>0</v>
      </c>
      <c r="Z60" s="85">
        <f t="shared" si="24"/>
        <v>0</v>
      </c>
      <c r="AA60" s="85">
        <f t="shared" si="24"/>
        <v>0</v>
      </c>
      <c r="AB60" s="85">
        <f t="shared" si="24"/>
        <v>0</v>
      </c>
      <c r="AC60" s="85">
        <f t="shared" si="24"/>
        <v>0</v>
      </c>
      <c r="AD60" s="85">
        <f t="shared" si="24"/>
        <v>0</v>
      </c>
      <c r="AE60" s="85">
        <f t="shared" si="24"/>
        <v>0</v>
      </c>
      <c r="AF60" s="85">
        <f t="shared" si="24"/>
        <v>0</v>
      </c>
      <c r="AG60" s="85">
        <f t="shared" si="24"/>
        <v>25</v>
      </c>
      <c r="AH60" s="85">
        <f t="shared" si="24"/>
        <v>14</v>
      </c>
      <c r="AI60" s="85">
        <f t="shared" si="24"/>
        <v>8</v>
      </c>
      <c r="AJ60" s="85">
        <f t="shared" si="24"/>
        <v>3</v>
      </c>
      <c r="AK60" s="85">
        <f t="shared" si="24"/>
        <v>22</v>
      </c>
      <c r="AL60" s="85">
        <f t="shared" si="24"/>
        <v>16</v>
      </c>
      <c r="AM60" s="85">
        <f t="shared" si="24"/>
        <v>2</v>
      </c>
      <c r="AN60" s="85">
        <f t="shared" si="24"/>
        <v>4</v>
      </c>
      <c r="AO60" s="216"/>
      <c r="AP60" s="155"/>
    </row>
    <row r="61" spans="2:247" s="1" customFormat="1" ht="17.25" customHeight="1" thickTop="1" thickBot="1" x14ac:dyDescent="0.3">
      <c r="B61" s="61"/>
      <c r="C61" s="62"/>
      <c r="D61" s="62"/>
      <c r="E61" s="63"/>
      <c r="F61" s="617" t="s">
        <v>22</v>
      </c>
      <c r="G61" s="618"/>
      <c r="H61" s="668" t="s">
        <v>23</v>
      </c>
      <c r="I61" s="669"/>
      <c r="J61" s="669"/>
      <c r="K61" s="669"/>
      <c r="L61" s="669"/>
      <c r="M61" s="669"/>
      <c r="N61" s="669"/>
      <c r="O61" s="669"/>
      <c r="P61" s="670"/>
      <c r="Q61" s="604">
        <f>SUM(AG61:AP61)</f>
        <v>5</v>
      </c>
      <c r="R61" s="605"/>
      <c r="S61" s="605"/>
      <c r="T61" s="605"/>
      <c r="U61" s="605"/>
      <c r="V61" s="605"/>
      <c r="W61" s="605"/>
      <c r="X61" s="606"/>
      <c r="Y61" s="64"/>
      <c r="Z61" s="14"/>
      <c r="AA61" s="14"/>
      <c r="AB61" s="65"/>
      <c r="AC61" s="97"/>
      <c r="AD61" s="14"/>
      <c r="AE61" s="14"/>
      <c r="AF61" s="66"/>
      <c r="AG61" s="64">
        <v>3</v>
      </c>
      <c r="AH61" s="14"/>
      <c r="AI61" s="14"/>
      <c r="AJ61" s="88"/>
      <c r="AK61" s="64">
        <v>2</v>
      </c>
      <c r="AL61" s="14"/>
      <c r="AM61" s="14"/>
      <c r="AN61" s="66"/>
      <c r="AO61" s="465"/>
      <c r="AP61" s="466"/>
    </row>
    <row r="62" spans="2:247" s="1" customFormat="1" ht="17.25" customHeight="1" thickTop="1" thickBot="1" x14ac:dyDescent="0.3">
      <c r="B62" s="67"/>
      <c r="C62" s="68" t="s">
        <v>56</v>
      </c>
      <c r="D62" s="68"/>
      <c r="E62" s="69"/>
      <c r="F62" s="619"/>
      <c r="G62" s="620"/>
      <c r="H62" s="614" t="s">
        <v>24</v>
      </c>
      <c r="I62" s="615"/>
      <c r="J62" s="615"/>
      <c r="K62" s="615"/>
      <c r="L62" s="615"/>
      <c r="M62" s="615"/>
      <c r="N62" s="615"/>
      <c r="O62" s="615"/>
      <c r="P62" s="616"/>
      <c r="Q62" s="604">
        <v>8</v>
      </c>
      <c r="R62" s="605"/>
      <c r="S62" s="605"/>
      <c r="T62" s="605"/>
      <c r="U62" s="605"/>
      <c r="V62" s="605"/>
      <c r="W62" s="605"/>
      <c r="X62" s="606"/>
      <c r="Y62" s="13"/>
      <c r="Z62" s="28"/>
      <c r="AA62" s="28"/>
      <c r="AB62" s="70"/>
      <c r="AC62" s="26"/>
      <c r="AD62" s="28"/>
      <c r="AE62" s="28"/>
      <c r="AF62" s="71"/>
      <c r="AG62" s="13">
        <v>5</v>
      </c>
      <c r="AH62" s="28"/>
      <c r="AI62" s="28"/>
      <c r="AJ62" s="101"/>
      <c r="AK62" s="13">
        <v>3</v>
      </c>
      <c r="AL62" s="28"/>
      <c r="AM62" s="28"/>
      <c r="AN62" s="71"/>
      <c r="AO62" s="465"/>
      <c r="AP62" s="466"/>
    </row>
    <row r="63" spans="2:247" s="1" customFormat="1" ht="17.25" customHeight="1" thickTop="1" thickBot="1" x14ac:dyDescent="0.3">
      <c r="B63" s="67"/>
      <c r="C63" s="68"/>
      <c r="D63" s="68"/>
      <c r="E63" s="69"/>
      <c r="F63" s="619"/>
      <c r="G63" s="620"/>
      <c r="H63" s="614" t="s">
        <v>46</v>
      </c>
      <c r="I63" s="615"/>
      <c r="J63" s="615"/>
      <c r="K63" s="615"/>
      <c r="L63" s="615"/>
      <c r="M63" s="615"/>
      <c r="N63" s="615"/>
      <c r="O63" s="615"/>
      <c r="P63" s="616"/>
      <c r="Q63" s="604">
        <f t="shared" ref="Q63:Q68" si="25">SUM(AG63:AP63)</f>
        <v>10</v>
      </c>
      <c r="R63" s="605"/>
      <c r="S63" s="605"/>
      <c r="T63" s="605"/>
      <c r="U63" s="605"/>
      <c r="V63" s="605"/>
      <c r="W63" s="605"/>
      <c r="X63" s="606"/>
      <c r="Y63" s="13"/>
      <c r="Z63" s="28"/>
      <c r="AA63" s="28"/>
      <c r="AB63" s="70"/>
      <c r="AC63" s="26"/>
      <c r="AD63" s="28"/>
      <c r="AE63" s="28"/>
      <c r="AF63" s="71"/>
      <c r="AG63" s="13">
        <v>6</v>
      </c>
      <c r="AH63" s="28"/>
      <c r="AI63" s="28"/>
      <c r="AJ63" s="101"/>
      <c r="AK63" s="13">
        <v>4</v>
      </c>
      <c r="AL63" s="28"/>
      <c r="AM63" s="28"/>
      <c r="AN63" s="71"/>
      <c r="AO63" s="465"/>
      <c r="AP63" s="466"/>
    </row>
    <row r="64" spans="2:247" s="1" customFormat="1" ht="17.25" customHeight="1" thickTop="1" thickBot="1" x14ac:dyDescent="0.3">
      <c r="B64" s="67"/>
      <c r="C64" s="118" t="s">
        <v>30</v>
      </c>
      <c r="D64" s="118"/>
      <c r="E64" s="118"/>
      <c r="F64" s="619"/>
      <c r="G64" s="620"/>
      <c r="H64" s="614" t="s">
        <v>25</v>
      </c>
      <c r="I64" s="615"/>
      <c r="J64" s="615"/>
      <c r="K64" s="615"/>
      <c r="L64" s="615"/>
      <c r="M64" s="615"/>
      <c r="N64" s="615"/>
      <c r="O64" s="615"/>
      <c r="P64" s="616"/>
      <c r="Q64" s="604">
        <f t="shared" si="25"/>
        <v>0</v>
      </c>
      <c r="R64" s="605"/>
      <c r="S64" s="605"/>
      <c r="T64" s="605"/>
      <c r="U64" s="605"/>
      <c r="V64" s="605"/>
      <c r="W64" s="605"/>
      <c r="X64" s="606"/>
      <c r="Y64" s="13"/>
      <c r="Z64" s="28"/>
      <c r="AA64" s="28"/>
      <c r="AB64" s="70"/>
      <c r="AC64" s="26"/>
      <c r="AD64" s="28"/>
      <c r="AE64" s="28"/>
      <c r="AF64" s="71"/>
      <c r="AG64" s="13"/>
      <c r="AH64" s="28"/>
      <c r="AI64" s="28"/>
      <c r="AJ64" s="101"/>
      <c r="AK64" s="13"/>
      <c r="AL64" s="28"/>
      <c r="AM64" s="28"/>
      <c r="AN64" s="71"/>
      <c r="AO64" s="465"/>
      <c r="AP64" s="466"/>
    </row>
    <row r="65" spans="2:42" s="1" customFormat="1" ht="17.25" customHeight="1" thickTop="1" thickBot="1" x14ac:dyDescent="0.3">
      <c r="B65" s="67"/>
      <c r="C65" s="117" t="s">
        <v>40</v>
      </c>
      <c r="D65" s="118"/>
      <c r="E65" s="118"/>
      <c r="F65" s="619"/>
      <c r="G65" s="620"/>
      <c r="H65" s="614" t="s">
        <v>10</v>
      </c>
      <c r="I65" s="615"/>
      <c r="J65" s="615"/>
      <c r="K65" s="615"/>
      <c r="L65" s="615"/>
      <c r="M65" s="615"/>
      <c r="N65" s="615"/>
      <c r="O65" s="615"/>
      <c r="P65" s="616"/>
      <c r="Q65" s="604">
        <f t="shared" si="25"/>
        <v>1</v>
      </c>
      <c r="R65" s="605"/>
      <c r="S65" s="605"/>
      <c r="T65" s="605"/>
      <c r="U65" s="605"/>
      <c r="V65" s="605"/>
      <c r="W65" s="605"/>
      <c r="X65" s="606"/>
      <c r="Y65" s="13"/>
      <c r="Z65" s="28"/>
      <c r="AA65" s="28"/>
      <c r="AB65" s="70"/>
      <c r="AC65" s="26"/>
      <c r="AD65" s="28"/>
      <c r="AE65" s="28"/>
      <c r="AF65" s="71"/>
      <c r="AG65" s="13"/>
      <c r="AH65" s="28"/>
      <c r="AI65" s="28"/>
      <c r="AJ65" s="101"/>
      <c r="AK65" s="13">
        <v>1</v>
      </c>
      <c r="AL65" s="28"/>
      <c r="AM65" s="28"/>
      <c r="AN65" s="71"/>
      <c r="AO65" s="465"/>
      <c r="AP65" s="466"/>
    </row>
    <row r="66" spans="2:42" s="1" customFormat="1" ht="17.25" customHeight="1" thickTop="1" thickBot="1" x14ac:dyDescent="0.3">
      <c r="B66" s="67"/>
      <c r="C66" s="119" t="s">
        <v>41</v>
      </c>
      <c r="D66" s="118"/>
      <c r="E66" s="118"/>
      <c r="F66" s="619"/>
      <c r="G66" s="620"/>
      <c r="H66" s="671" t="s">
        <v>47</v>
      </c>
      <c r="I66" s="672"/>
      <c r="J66" s="672"/>
      <c r="K66" s="672"/>
      <c r="L66" s="672"/>
      <c r="M66" s="672"/>
      <c r="N66" s="672"/>
      <c r="O66" s="672"/>
      <c r="P66" s="673"/>
      <c r="Q66" s="604">
        <f t="shared" si="25"/>
        <v>2</v>
      </c>
      <c r="R66" s="605"/>
      <c r="S66" s="605"/>
      <c r="T66" s="605"/>
      <c r="U66" s="605"/>
      <c r="V66" s="605"/>
      <c r="W66" s="605"/>
      <c r="X66" s="606"/>
      <c r="Y66" s="13"/>
      <c r="Z66" s="28"/>
      <c r="AA66" s="28"/>
      <c r="AB66" s="70"/>
      <c r="AC66" s="26"/>
      <c r="AD66" s="28"/>
      <c r="AE66" s="28"/>
      <c r="AF66" s="71"/>
      <c r="AG66" s="13">
        <v>2</v>
      </c>
      <c r="AH66" s="28"/>
      <c r="AI66" s="28"/>
      <c r="AJ66" s="101"/>
      <c r="AK66" s="13" t="s">
        <v>43</v>
      </c>
      <c r="AL66" s="28"/>
      <c r="AM66" s="28"/>
      <c r="AN66" s="71"/>
      <c r="AO66" s="465"/>
      <c r="AP66" s="466"/>
    </row>
    <row r="67" spans="2:42" s="1" customFormat="1" ht="17.25" customHeight="1" thickTop="1" thickBot="1" x14ac:dyDescent="0.3">
      <c r="B67" s="67"/>
      <c r="C67" s="119" t="s">
        <v>42</v>
      </c>
      <c r="D67" s="118"/>
      <c r="E67" s="118"/>
      <c r="F67" s="619"/>
      <c r="G67" s="620"/>
      <c r="H67" s="614" t="s">
        <v>48</v>
      </c>
      <c r="I67" s="615"/>
      <c r="J67" s="615"/>
      <c r="K67" s="615"/>
      <c r="L67" s="615"/>
      <c r="M67" s="615"/>
      <c r="N67" s="615"/>
      <c r="O67" s="615"/>
      <c r="P67" s="616"/>
      <c r="Q67" s="604">
        <f t="shared" si="25"/>
        <v>0</v>
      </c>
      <c r="R67" s="605"/>
      <c r="S67" s="605"/>
      <c r="T67" s="605"/>
      <c r="U67" s="605"/>
      <c r="V67" s="605"/>
      <c r="W67" s="605"/>
      <c r="X67" s="606"/>
      <c r="Y67" s="13"/>
      <c r="Z67" s="28"/>
      <c r="AA67" s="28"/>
      <c r="AB67" s="70"/>
      <c r="AC67" s="26"/>
      <c r="AD67" s="28"/>
      <c r="AE67" s="28"/>
      <c r="AF67" s="71"/>
      <c r="AG67" s="13" t="s">
        <v>43</v>
      </c>
      <c r="AH67" s="28"/>
      <c r="AI67" s="28"/>
      <c r="AJ67" s="101"/>
      <c r="AK67" s="13" t="s">
        <v>43</v>
      </c>
      <c r="AL67" s="28"/>
      <c r="AM67" s="28"/>
      <c r="AN67" s="71"/>
      <c r="AO67" s="465"/>
      <c r="AP67" s="466"/>
    </row>
    <row r="68" spans="2:42" s="10" customFormat="1" ht="16.2" thickTop="1" thickBot="1" x14ac:dyDescent="0.3">
      <c r="B68" s="67"/>
      <c r="C68" s="120" t="s">
        <v>52</v>
      </c>
      <c r="D68" s="118"/>
      <c r="E68" s="118" t="s">
        <v>51</v>
      </c>
      <c r="F68" s="621"/>
      <c r="G68" s="622"/>
      <c r="H68" s="609" t="s">
        <v>11</v>
      </c>
      <c r="I68" s="610"/>
      <c r="J68" s="610"/>
      <c r="K68" s="610"/>
      <c r="L68" s="610"/>
      <c r="M68" s="610"/>
      <c r="N68" s="610"/>
      <c r="O68" s="610"/>
      <c r="P68" s="611"/>
      <c r="Q68" s="604">
        <f t="shared" si="25"/>
        <v>0</v>
      </c>
      <c r="R68" s="605"/>
      <c r="S68" s="605"/>
      <c r="T68" s="605"/>
      <c r="U68" s="605"/>
      <c r="V68" s="605"/>
      <c r="W68" s="605"/>
      <c r="X68" s="606"/>
      <c r="Y68" s="72"/>
      <c r="Z68" s="73"/>
      <c r="AA68" s="73"/>
      <c r="AB68" s="74"/>
      <c r="AC68" s="98"/>
      <c r="AD68" s="73"/>
      <c r="AE68" s="73"/>
      <c r="AF68" s="75"/>
      <c r="AG68" s="72" t="s">
        <v>43</v>
      </c>
      <c r="AH68" s="73"/>
      <c r="AI68" s="73"/>
      <c r="AJ68" s="102"/>
      <c r="AK68" s="72" t="s">
        <v>43</v>
      </c>
      <c r="AL68" s="73"/>
      <c r="AM68" s="73"/>
      <c r="AN68" s="75"/>
      <c r="AO68" s="465"/>
      <c r="AP68" s="466"/>
    </row>
    <row r="69" spans="2:42" s="10" customFormat="1" ht="9.75" customHeight="1" thickTop="1" x14ac:dyDescent="0.25">
      <c r="F69" s="76"/>
      <c r="G69" s="76"/>
      <c r="H69" s="623"/>
      <c r="I69" s="623"/>
      <c r="J69" s="623"/>
      <c r="K69" s="623"/>
      <c r="L69" s="623"/>
      <c r="M69" s="623"/>
      <c r="N69" s="623"/>
      <c r="O69" s="623"/>
      <c r="P69" s="623"/>
      <c r="Q69" s="607"/>
      <c r="R69" s="608"/>
      <c r="S69" s="608"/>
      <c r="T69" s="608"/>
      <c r="U69" s="608"/>
      <c r="V69" s="608"/>
      <c r="W69" s="608"/>
      <c r="X69" s="608"/>
      <c r="Y69" s="464"/>
      <c r="Z69" s="464"/>
      <c r="AA69" s="464"/>
      <c r="AB69" s="464"/>
      <c r="AC69" s="464"/>
      <c r="AD69" s="464"/>
      <c r="AE69" s="464"/>
      <c r="AF69" s="464"/>
      <c r="AG69" s="464"/>
      <c r="AH69" s="464"/>
      <c r="AI69" s="464"/>
      <c r="AJ69" s="464"/>
      <c r="AK69" s="464"/>
      <c r="AL69" s="464"/>
      <c r="AM69" s="464"/>
      <c r="AN69" s="464"/>
      <c r="AO69" s="466"/>
      <c r="AP69" s="466"/>
    </row>
    <row r="70" spans="2:42" s="10" customFormat="1" ht="17.25" customHeight="1" thickBot="1" x14ac:dyDescent="0.3">
      <c r="B70" s="80"/>
      <c r="C70" s="81"/>
      <c r="D70" s="82"/>
      <c r="E70" s="82"/>
      <c r="F70" s="469"/>
      <c r="G70" s="469"/>
      <c r="H70" s="83"/>
      <c r="I70" s="83"/>
      <c r="J70" s="83"/>
      <c r="K70" s="597" t="s">
        <v>26</v>
      </c>
      <c r="L70" s="597"/>
      <c r="M70" s="597"/>
      <c r="N70" s="597"/>
      <c r="O70" s="597"/>
      <c r="P70" s="597"/>
      <c r="Q70" s="597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I70" s="597" t="s">
        <v>158</v>
      </c>
      <c r="AJ70" s="597"/>
      <c r="AK70" s="597"/>
      <c r="AL70" s="597"/>
      <c r="AM70" s="543"/>
    </row>
    <row r="71" spans="2:42" s="10" customFormat="1" ht="23.25" customHeight="1" x14ac:dyDescent="0.25">
      <c r="B71" s="80"/>
      <c r="C71" s="81"/>
      <c r="D71" s="82"/>
      <c r="E71" s="82"/>
      <c r="F71" s="472" t="s">
        <v>27</v>
      </c>
      <c r="G71" s="557" t="s">
        <v>28</v>
      </c>
      <c r="H71" s="557"/>
      <c r="I71" s="557"/>
      <c r="J71" s="471"/>
      <c r="K71" s="598" t="s">
        <v>38</v>
      </c>
      <c r="L71" s="598"/>
      <c r="M71" s="598"/>
      <c r="N71" s="598"/>
      <c r="O71" s="598"/>
      <c r="P71" s="598"/>
      <c r="Q71" s="599" t="s">
        <v>92</v>
      </c>
      <c r="R71" s="599"/>
      <c r="S71" s="599"/>
      <c r="T71" s="599"/>
      <c r="U71" s="557" t="s">
        <v>29</v>
      </c>
      <c r="V71" s="557"/>
      <c r="W71" s="558"/>
      <c r="X71" s="83"/>
      <c r="Y71" s="83"/>
      <c r="Z71" s="83"/>
      <c r="AA71" s="83"/>
      <c r="AB71" s="83"/>
      <c r="AC71" s="83"/>
      <c r="AD71" s="83"/>
      <c r="AE71" s="83"/>
      <c r="AF71" s="83"/>
      <c r="AG71" s="472" t="s">
        <v>27</v>
      </c>
      <c r="AH71" s="557" t="s">
        <v>159</v>
      </c>
      <c r="AI71" s="557"/>
      <c r="AJ71" s="557"/>
      <c r="AK71" s="557"/>
      <c r="AL71" s="560"/>
      <c r="AM71" s="559" t="s">
        <v>38</v>
      </c>
      <c r="AN71" s="557"/>
      <c r="AO71" s="557"/>
      <c r="AP71" s="558"/>
    </row>
    <row r="72" spans="2:42" s="10" customFormat="1" ht="30.75" customHeight="1" thickBot="1" x14ac:dyDescent="0.3">
      <c r="B72" s="80"/>
      <c r="C72" s="81"/>
      <c r="D72" s="82"/>
      <c r="E72" s="82"/>
      <c r="F72" s="470">
        <v>1</v>
      </c>
      <c r="G72" s="540" t="s">
        <v>85</v>
      </c>
      <c r="H72" s="540"/>
      <c r="I72" s="540"/>
      <c r="J72" s="468"/>
      <c r="K72" s="540" t="s">
        <v>202</v>
      </c>
      <c r="L72" s="540"/>
      <c r="M72" s="540"/>
      <c r="N72" s="540"/>
      <c r="O72" s="540"/>
      <c r="P72" s="540"/>
      <c r="Q72" s="540">
        <v>5</v>
      </c>
      <c r="R72" s="540"/>
      <c r="S72" s="540"/>
      <c r="T72" s="540"/>
      <c r="U72" s="540">
        <v>8</v>
      </c>
      <c r="V72" s="540"/>
      <c r="W72" s="542"/>
      <c r="X72" s="83"/>
      <c r="Y72" s="83"/>
      <c r="Z72" s="83"/>
      <c r="AA72" s="83"/>
      <c r="AB72" s="83"/>
      <c r="AC72" s="83"/>
      <c r="AD72" s="83"/>
      <c r="AE72" s="83"/>
      <c r="AF72" s="83"/>
      <c r="AG72" s="470"/>
      <c r="AH72" s="540" t="s">
        <v>84</v>
      </c>
      <c r="AI72" s="540"/>
      <c r="AJ72" s="540"/>
      <c r="AK72" s="540"/>
      <c r="AL72" s="541"/>
      <c r="AM72" s="600" t="s">
        <v>203</v>
      </c>
      <c r="AN72" s="540"/>
      <c r="AO72" s="540"/>
      <c r="AP72" s="542"/>
    </row>
    <row r="73" spans="2:42" s="10" customFormat="1" ht="22.5" customHeight="1" thickBot="1" x14ac:dyDescent="0.3">
      <c r="B73" s="80"/>
      <c r="C73" s="528" t="s">
        <v>68</v>
      </c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83"/>
      <c r="S73" s="543" t="s">
        <v>69</v>
      </c>
      <c r="T73" s="543"/>
      <c r="U73" s="543"/>
      <c r="V73" s="543"/>
      <c r="W73" s="543"/>
      <c r="X73" s="543"/>
      <c r="Y73" s="543"/>
      <c r="Z73" s="543"/>
      <c r="AA73" s="543"/>
      <c r="AB73" s="543"/>
      <c r="AC73" s="543"/>
      <c r="AD73" s="543"/>
      <c r="AE73" s="543"/>
      <c r="AF73" s="543"/>
      <c r="AG73" s="543"/>
      <c r="AH73" s="543"/>
      <c r="AI73" s="543"/>
      <c r="AJ73" s="543"/>
      <c r="AK73" s="543"/>
      <c r="AL73" s="543"/>
      <c r="AM73" s="543"/>
      <c r="AN73" s="543"/>
      <c r="AO73" s="543"/>
      <c r="AP73" s="543"/>
    </row>
    <row r="74" spans="2:42" s="1" customFormat="1" ht="16.5" customHeight="1" x14ac:dyDescent="0.25">
      <c r="B74" s="39"/>
      <c r="C74" s="363"/>
      <c r="D74" s="561" t="s">
        <v>93</v>
      </c>
      <c r="E74" s="562"/>
      <c r="F74" s="536"/>
      <c r="G74" s="537"/>
      <c r="H74" s="537"/>
      <c r="I74" s="537"/>
      <c r="J74" s="364"/>
      <c r="K74" s="529" t="s">
        <v>71</v>
      </c>
      <c r="L74" s="530"/>
      <c r="M74" s="531"/>
      <c r="N74" s="480"/>
      <c r="O74" s="480"/>
      <c r="P74" s="529" t="s">
        <v>70</v>
      </c>
      <c r="Q74" s="534"/>
      <c r="S74" s="365"/>
      <c r="T74" s="475"/>
      <c r="U74" s="475"/>
      <c r="V74" s="475"/>
      <c r="W74" s="561" t="s">
        <v>102</v>
      </c>
      <c r="X74" s="562"/>
      <c r="Y74" s="473"/>
      <c r="Z74" s="473"/>
      <c r="AA74" s="473"/>
      <c r="AB74" s="473"/>
      <c r="AC74" s="473"/>
      <c r="AD74" s="473"/>
      <c r="AE74" s="473"/>
      <c r="AF74" s="473"/>
      <c r="AG74" s="366" t="s">
        <v>103</v>
      </c>
      <c r="AH74" s="571"/>
      <c r="AI74" s="581"/>
      <c r="AJ74" s="572"/>
      <c r="AK74" s="588" t="s">
        <v>22</v>
      </c>
      <c r="AL74" s="562"/>
      <c r="AM74" s="571" t="s">
        <v>22</v>
      </c>
      <c r="AN74" s="572"/>
      <c r="AO74" s="571" t="s">
        <v>3</v>
      </c>
      <c r="AP74" s="572"/>
    </row>
    <row r="75" spans="2:42" s="1" customFormat="1" ht="16.5" customHeight="1" thickBot="1" x14ac:dyDescent="0.3">
      <c r="B75" s="39"/>
      <c r="C75" s="367" t="s">
        <v>49</v>
      </c>
      <c r="D75" s="712" t="s">
        <v>94</v>
      </c>
      <c r="E75" s="713"/>
      <c r="F75" s="712" t="s">
        <v>100</v>
      </c>
      <c r="G75" s="731"/>
      <c r="H75" s="731"/>
      <c r="I75" s="731"/>
      <c r="J75" s="457"/>
      <c r="K75" s="532"/>
      <c r="L75" s="533"/>
      <c r="M75" s="533"/>
      <c r="N75" s="481"/>
      <c r="O75" s="481"/>
      <c r="P75" s="532"/>
      <c r="Q75" s="535"/>
      <c r="S75" s="573" t="s">
        <v>49</v>
      </c>
      <c r="T75" s="574"/>
      <c r="U75" s="574"/>
      <c r="V75" s="574"/>
      <c r="W75" s="368" t="s">
        <v>101</v>
      </c>
      <c r="X75" s="479"/>
      <c r="Y75" s="473"/>
      <c r="Z75" s="473"/>
      <c r="AA75" s="473"/>
      <c r="AB75" s="473"/>
      <c r="AC75" s="473"/>
      <c r="AD75" s="473"/>
      <c r="AE75" s="473"/>
      <c r="AF75" s="473"/>
      <c r="AG75" s="367" t="s">
        <v>104</v>
      </c>
      <c r="AH75" s="573" t="s">
        <v>100</v>
      </c>
      <c r="AI75" s="574"/>
      <c r="AJ75" s="594"/>
      <c r="AK75" s="589" t="s">
        <v>105</v>
      </c>
      <c r="AL75" s="590"/>
      <c r="AM75" s="569" t="s">
        <v>106</v>
      </c>
      <c r="AN75" s="570"/>
      <c r="AO75" s="569" t="s">
        <v>116</v>
      </c>
      <c r="AP75" s="570"/>
    </row>
    <row r="76" spans="2:42" s="1" customFormat="1" ht="16.5" customHeight="1" thickBot="1" x14ac:dyDescent="0.3">
      <c r="B76" s="39"/>
      <c r="C76" s="369"/>
      <c r="D76" s="714"/>
      <c r="E76" s="715"/>
      <c r="F76" s="370"/>
      <c r="G76" s="371"/>
      <c r="H76" s="371"/>
      <c r="I76" s="371"/>
      <c r="J76" s="372"/>
      <c r="K76" s="373" t="s">
        <v>57</v>
      </c>
      <c r="L76" s="374"/>
      <c r="M76" s="375" t="s">
        <v>72</v>
      </c>
      <c r="N76" s="376"/>
      <c r="O76" s="480"/>
      <c r="P76" s="377" t="s">
        <v>57</v>
      </c>
      <c r="Q76" s="378" t="s">
        <v>72</v>
      </c>
      <c r="S76" s="379"/>
      <c r="T76" s="476"/>
      <c r="U76" s="476"/>
      <c r="V76" s="476"/>
      <c r="W76" s="380"/>
      <c r="X76" s="477"/>
      <c r="Y76" s="473"/>
      <c r="Z76" s="473"/>
      <c r="AA76" s="473"/>
      <c r="AB76" s="473"/>
      <c r="AC76" s="473"/>
      <c r="AD76" s="473"/>
      <c r="AE76" s="473"/>
      <c r="AF76" s="473"/>
      <c r="AG76" s="367"/>
      <c r="AH76" s="381"/>
      <c r="AI76" s="77"/>
      <c r="AJ76" s="382"/>
      <c r="AK76" s="377" t="s">
        <v>57</v>
      </c>
      <c r="AL76" s="378" t="s">
        <v>72</v>
      </c>
      <c r="AM76" s="377" t="s">
        <v>57</v>
      </c>
      <c r="AN76" s="378" t="s">
        <v>72</v>
      </c>
      <c r="AO76" s="377" t="s">
        <v>57</v>
      </c>
      <c r="AP76" s="378" t="s">
        <v>72</v>
      </c>
    </row>
    <row r="77" spans="2:42" s="1" customFormat="1" ht="16.5" customHeight="1" x14ac:dyDescent="0.25">
      <c r="B77" s="39"/>
      <c r="C77" s="538" t="s">
        <v>97</v>
      </c>
      <c r="D77" s="563">
        <v>20</v>
      </c>
      <c r="E77" s="564"/>
      <c r="F77" s="544" t="s">
        <v>199</v>
      </c>
      <c r="G77" s="545"/>
      <c r="H77" s="545"/>
      <c r="I77" s="545"/>
      <c r="J77" s="546"/>
      <c r="K77" s="474">
        <v>26</v>
      </c>
      <c r="L77" s="383"/>
      <c r="M77" s="384">
        <v>3</v>
      </c>
      <c r="N77" s="385"/>
      <c r="O77" s="385"/>
      <c r="P77" s="386">
        <f>K77*20</f>
        <v>520</v>
      </c>
      <c r="Q77" s="387">
        <f>M77*20</f>
        <v>60</v>
      </c>
      <c r="S77" s="728" t="s">
        <v>108</v>
      </c>
      <c r="T77" s="729"/>
      <c r="U77" s="729"/>
      <c r="V77" s="730"/>
      <c r="W77" s="563" t="s">
        <v>107</v>
      </c>
      <c r="X77" s="564"/>
      <c r="AG77" s="388"/>
      <c r="AH77" s="388"/>
      <c r="AI77" s="389"/>
      <c r="AJ77" s="390"/>
      <c r="AK77" s="391"/>
      <c r="AL77" s="392"/>
      <c r="AM77" s="393"/>
      <c r="AN77" s="394"/>
      <c r="AO77" s="393"/>
      <c r="AP77" s="394"/>
    </row>
    <row r="78" spans="2:42" s="1" customFormat="1" ht="16.5" customHeight="1" thickBot="1" x14ac:dyDescent="0.3">
      <c r="B78" s="39"/>
      <c r="C78" s="539"/>
      <c r="D78" s="567"/>
      <c r="E78" s="568"/>
      <c r="F78" s="547"/>
      <c r="G78" s="548"/>
      <c r="H78" s="548"/>
      <c r="I78" s="548"/>
      <c r="J78" s="549"/>
      <c r="K78" s="395"/>
      <c r="L78" s="396"/>
      <c r="M78" s="462"/>
      <c r="N78" s="463"/>
      <c r="O78" s="463"/>
      <c r="P78" s="397"/>
      <c r="Q78" s="398"/>
      <c r="S78" s="551" t="s">
        <v>109</v>
      </c>
      <c r="T78" s="552"/>
      <c r="U78" s="552"/>
      <c r="V78" s="553"/>
      <c r="W78" s="565"/>
      <c r="X78" s="566"/>
      <c r="AG78" s="399"/>
      <c r="AH78" s="399"/>
      <c r="AI78" s="400"/>
      <c r="AJ78" s="401"/>
      <c r="AK78" s="402"/>
      <c r="AL78" s="403"/>
      <c r="AM78" s="404"/>
      <c r="AN78" s="405"/>
      <c r="AO78" s="404"/>
      <c r="AP78" s="405"/>
    </row>
    <row r="79" spans="2:42" s="1" customFormat="1" ht="16.5" customHeight="1" x14ac:dyDescent="0.25">
      <c r="B79" s="39"/>
      <c r="C79" s="526" t="s">
        <v>95</v>
      </c>
      <c r="D79" s="563">
        <v>1</v>
      </c>
      <c r="E79" s="564"/>
      <c r="F79" s="544" t="s">
        <v>199</v>
      </c>
      <c r="G79" s="545"/>
      <c r="H79" s="545"/>
      <c r="I79" s="545"/>
      <c r="J79" s="546"/>
      <c r="K79" s="406">
        <v>26</v>
      </c>
      <c r="L79" s="407"/>
      <c r="M79" s="462">
        <v>3</v>
      </c>
      <c r="N79" s="463"/>
      <c r="O79" s="463"/>
      <c r="P79" s="408">
        <f>K79*1</f>
        <v>26</v>
      </c>
      <c r="Q79" s="409">
        <f>M79*1</f>
        <v>3</v>
      </c>
      <c r="S79" s="551" t="s">
        <v>110</v>
      </c>
      <c r="T79" s="552"/>
      <c r="U79" s="552"/>
      <c r="V79" s="553"/>
      <c r="W79" s="565"/>
      <c r="X79" s="566"/>
      <c r="AG79" s="399"/>
      <c r="AH79" s="410"/>
      <c r="AI79" s="411"/>
      <c r="AJ79" s="412"/>
      <c r="AK79" s="402"/>
      <c r="AL79" s="403"/>
      <c r="AM79" s="413"/>
      <c r="AN79" s="414"/>
      <c r="AO79" s="413"/>
      <c r="AP79" s="414"/>
    </row>
    <row r="80" spans="2:42" s="1" customFormat="1" ht="16.5" customHeight="1" thickBot="1" x14ac:dyDescent="0.3">
      <c r="B80" s="39"/>
      <c r="C80" s="527"/>
      <c r="D80" s="567"/>
      <c r="E80" s="568"/>
      <c r="F80" s="547"/>
      <c r="G80" s="548"/>
      <c r="H80" s="548"/>
      <c r="I80" s="548"/>
      <c r="J80" s="549"/>
      <c r="K80" s="395"/>
      <c r="L80" s="396"/>
      <c r="M80" s="462"/>
      <c r="N80" s="463"/>
      <c r="O80" s="463"/>
      <c r="P80" s="408"/>
      <c r="Q80" s="398"/>
      <c r="S80" s="554" t="s">
        <v>111</v>
      </c>
      <c r="T80" s="555"/>
      <c r="U80" s="555"/>
      <c r="V80" s="556"/>
      <c r="W80" s="567"/>
      <c r="X80" s="568"/>
      <c r="AG80" s="415"/>
      <c r="AH80" s="416"/>
      <c r="AI80" s="417"/>
      <c r="AJ80" s="418"/>
      <c r="AK80" s="419"/>
      <c r="AL80" s="420"/>
      <c r="AM80" s="421"/>
      <c r="AN80" s="422"/>
      <c r="AO80" s="421"/>
      <c r="AP80" s="422"/>
    </row>
    <row r="81" spans="2:43" s="1" customFormat="1" ht="16.5" customHeight="1" x14ac:dyDescent="0.25">
      <c r="B81" s="39"/>
      <c r="C81" s="526" t="s">
        <v>96</v>
      </c>
      <c r="D81" s="563">
        <v>2</v>
      </c>
      <c r="E81" s="564"/>
      <c r="F81" s="595" t="s">
        <v>98</v>
      </c>
      <c r="G81" s="596"/>
      <c r="H81" s="596"/>
      <c r="I81" s="596"/>
      <c r="J81" s="458"/>
      <c r="K81" s="406">
        <v>26</v>
      </c>
      <c r="L81" s="407"/>
      <c r="M81" s="462">
        <v>3</v>
      </c>
      <c r="N81" s="463"/>
      <c r="O81" s="463"/>
      <c r="P81" s="408">
        <f>K81*2</f>
        <v>52</v>
      </c>
      <c r="Q81" s="409">
        <f>M81*2</f>
        <v>6</v>
      </c>
      <c r="S81" s="423"/>
      <c r="T81" s="424"/>
      <c r="U81" s="424"/>
      <c r="V81" s="425"/>
      <c r="W81" s="575" t="s">
        <v>114</v>
      </c>
      <c r="X81" s="576"/>
      <c r="AG81" s="426"/>
      <c r="AH81" s="427"/>
      <c r="AI81" s="428"/>
      <c r="AJ81" s="429"/>
      <c r="AK81" s="391"/>
      <c r="AL81" s="392"/>
      <c r="AM81" s="430"/>
      <c r="AN81" s="431"/>
      <c r="AO81" s="430"/>
      <c r="AP81" s="431"/>
    </row>
    <row r="82" spans="2:43" s="1" customFormat="1" ht="16.5" customHeight="1" x14ac:dyDescent="0.25">
      <c r="B82" s="39"/>
      <c r="C82" s="591"/>
      <c r="D82" s="565"/>
      <c r="E82" s="566"/>
      <c r="F82" s="592" t="s">
        <v>99</v>
      </c>
      <c r="G82" s="593"/>
      <c r="H82" s="593"/>
      <c r="I82" s="593"/>
      <c r="J82" s="478"/>
      <c r="K82" s="395"/>
      <c r="L82" s="396"/>
      <c r="M82" s="462"/>
      <c r="N82" s="463"/>
      <c r="O82" s="463"/>
      <c r="P82" s="397"/>
      <c r="Q82" s="398"/>
      <c r="S82" s="551" t="s">
        <v>112</v>
      </c>
      <c r="T82" s="552"/>
      <c r="U82" s="552"/>
      <c r="V82" s="553"/>
      <c r="W82" s="577"/>
      <c r="X82" s="578"/>
      <c r="AG82" s="432"/>
      <c r="AH82" s="399"/>
      <c r="AI82" s="400"/>
      <c r="AJ82" s="400"/>
      <c r="AK82" s="402"/>
      <c r="AL82" s="403"/>
      <c r="AM82" s="404"/>
      <c r="AN82" s="405"/>
      <c r="AO82" s="404"/>
      <c r="AP82" s="405"/>
    </row>
    <row r="83" spans="2:43" s="1" customFormat="1" ht="16.5" customHeight="1" thickBot="1" x14ac:dyDescent="0.3">
      <c r="B83" s="39"/>
      <c r="C83" s="527"/>
      <c r="D83" s="567"/>
      <c r="E83" s="568"/>
      <c r="F83" s="433"/>
      <c r="G83" s="434"/>
      <c r="J83" s="435"/>
      <c r="K83" s="395"/>
      <c r="L83" s="396"/>
      <c r="M83" s="462"/>
      <c r="N83" s="463"/>
      <c r="O83" s="463"/>
      <c r="P83" s="397"/>
      <c r="Q83" s="398"/>
      <c r="S83" s="554" t="s">
        <v>111</v>
      </c>
      <c r="T83" s="555"/>
      <c r="U83" s="555"/>
      <c r="V83" s="556"/>
      <c r="W83" s="579"/>
      <c r="X83" s="580"/>
      <c r="AG83" s="436"/>
      <c r="AH83" s="416"/>
      <c r="AI83" s="417"/>
      <c r="AJ83" s="417"/>
      <c r="AK83" s="437"/>
      <c r="AL83" s="438"/>
      <c r="AM83" s="439"/>
      <c r="AN83" s="440"/>
      <c r="AO83" s="439"/>
      <c r="AP83" s="440"/>
    </row>
    <row r="84" spans="2:43" s="1" customFormat="1" ht="16.05" customHeight="1" x14ac:dyDescent="0.25">
      <c r="B84" s="39"/>
      <c r="C84" s="538" t="s">
        <v>131</v>
      </c>
      <c r="D84" s="563" t="s">
        <v>88</v>
      </c>
      <c r="E84" s="564"/>
      <c r="F84" s="582" t="s">
        <v>200</v>
      </c>
      <c r="G84" s="583"/>
      <c r="H84" s="583"/>
      <c r="I84" s="583"/>
      <c r="J84" s="584"/>
      <c r="K84" s="406">
        <v>26</v>
      </c>
      <c r="L84" s="407"/>
      <c r="M84" s="462">
        <v>3</v>
      </c>
      <c r="N84" s="463"/>
      <c r="O84" s="463"/>
      <c r="P84" s="408">
        <f>K84*2</f>
        <v>52</v>
      </c>
      <c r="Q84" s="409">
        <f>M84*2</f>
        <v>6</v>
      </c>
      <c r="S84" s="423"/>
      <c r="T84" s="424"/>
      <c r="U84" s="424"/>
      <c r="V84" s="425"/>
      <c r="W84" s="575" t="s">
        <v>115</v>
      </c>
      <c r="X84" s="576"/>
      <c r="AG84" s="426"/>
      <c r="AH84" s="427"/>
      <c r="AI84" s="428"/>
      <c r="AJ84" s="429"/>
      <c r="AK84" s="391"/>
      <c r="AL84" s="392"/>
      <c r="AM84" s="430"/>
      <c r="AN84" s="431"/>
      <c r="AO84" s="430"/>
      <c r="AP84" s="431"/>
    </row>
    <row r="85" spans="2:43" s="1" customFormat="1" ht="16.5" customHeight="1" x14ac:dyDescent="0.25">
      <c r="B85" s="39"/>
      <c r="C85" s="550"/>
      <c r="D85" s="565"/>
      <c r="E85" s="566"/>
      <c r="F85" s="585"/>
      <c r="G85" s="586"/>
      <c r="H85" s="586"/>
      <c r="I85" s="586"/>
      <c r="J85" s="587"/>
      <c r="K85" s="441"/>
      <c r="L85" s="442"/>
      <c r="M85" s="462"/>
      <c r="N85" s="463"/>
      <c r="O85" s="463"/>
      <c r="P85" s="408"/>
      <c r="Q85" s="409"/>
      <c r="S85" s="551" t="s">
        <v>113</v>
      </c>
      <c r="T85" s="552"/>
      <c r="U85" s="552"/>
      <c r="V85" s="553"/>
      <c r="W85" s="577"/>
      <c r="X85" s="578"/>
      <c r="AG85" s="432"/>
      <c r="AH85" s="399"/>
      <c r="AI85" s="400"/>
      <c r="AJ85" s="400"/>
      <c r="AK85" s="402"/>
      <c r="AL85" s="403"/>
      <c r="AM85" s="404"/>
      <c r="AN85" s="405"/>
      <c r="AO85" s="404"/>
      <c r="AP85" s="405"/>
    </row>
    <row r="86" spans="2:43" s="1" customFormat="1" ht="16.5" customHeight="1" thickBot="1" x14ac:dyDescent="0.3">
      <c r="B86" s="39"/>
      <c r="C86" s="539"/>
      <c r="D86" s="567"/>
      <c r="E86" s="568"/>
      <c r="F86" s="721"/>
      <c r="G86" s="722"/>
      <c r="H86" s="722"/>
      <c r="I86" s="722"/>
      <c r="J86" s="443"/>
      <c r="K86" s="444"/>
      <c r="L86" s="445"/>
      <c r="M86" s="446"/>
      <c r="N86" s="447"/>
      <c r="O86" s="447"/>
      <c r="P86" s="448"/>
      <c r="Q86" s="449"/>
      <c r="S86" s="554" t="s">
        <v>111</v>
      </c>
      <c r="T86" s="555"/>
      <c r="U86" s="555"/>
      <c r="V86" s="556"/>
      <c r="W86" s="579"/>
      <c r="X86" s="580"/>
      <c r="AG86" s="436"/>
      <c r="AH86" s="416"/>
      <c r="AI86" s="417"/>
      <c r="AJ86" s="417"/>
      <c r="AK86" s="437"/>
      <c r="AL86" s="438"/>
      <c r="AM86" s="439"/>
      <c r="AN86" s="440"/>
      <c r="AO86" s="439"/>
      <c r="AP86" s="440"/>
    </row>
    <row r="87" spans="2:43" s="1" customFormat="1" ht="16.5" customHeight="1" thickBot="1" x14ac:dyDescent="0.3">
      <c r="B87" s="39"/>
      <c r="C87" s="450" t="s">
        <v>50</v>
      </c>
      <c r="D87" s="451"/>
      <c r="E87" s="452">
        <v>25</v>
      </c>
      <c r="F87" s="434"/>
      <c r="G87" s="434"/>
      <c r="K87" s="724" t="s">
        <v>3</v>
      </c>
      <c r="L87" s="724"/>
      <c r="M87" s="724"/>
      <c r="N87" s="453"/>
      <c r="O87" s="454"/>
      <c r="P87" s="455">
        <f>SUM(P77:P86)</f>
        <v>650</v>
      </c>
      <c r="Q87" s="455">
        <f>SUM(Q77:Q86)</f>
        <v>75</v>
      </c>
      <c r="AL87" s="723" t="s">
        <v>73</v>
      </c>
      <c r="AM87" s="723"/>
      <c r="AN87" s="723"/>
      <c r="AP87" s="77"/>
    </row>
    <row r="88" spans="2:43" s="1" customFormat="1" ht="12.75" customHeight="1" x14ac:dyDescent="0.25">
      <c r="B88" s="39"/>
      <c r="D88" s="4"/>
      <c r="E88" s="4" t="s">
        <v>132</v>
      </c>
      <c r="F88" s="456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727" t="s">
        <v>74</v>
      </c>
      <c r="X88" s="727"/>
      <c r="Y88" s="727"/>
      <c r="Z88" s="727"/>
      <c r="AA88" s="727"/>
      <c r="AB88" s="727"/>
      <c r="AC88" s="727"/>
      <c r="AD88" s="727"/>
      <c r="AE88" s="727"/>
      <c r="AF88" s="727"/>
      <c r="AG88" s="727"/>
      <c r="AH88" s="727"/>
      <c r="AI88" s="727"/>
      <c r="AJ88" s="727"/>
      <c r="AK88" s="727"/>
      <c r="AL88" s="727"/>
      <c r="AM88" s="727"/>
      <c r="AN88" s="727"/>
      <c r="AO88" s="727"/>
      <c r="AP88" s="727"/>
    </row>
    <row r="89" spans="2:43" s="1" customFormat="1" ht="13.5" customHeight="1" x14ac:dyDescent="0.25">
      <c r="B89" s="39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717" t="s">
        <v>75</v>
      </c>
      <c r="X89" s="717"/>
      <c r="Y89" s="717"/>
      <c r="Z89" s="717"/>
      <c r="AA89" s="717"/>
      <c r="AB89" s="717"/>
      <c r="AC89" s="717"/>
      <c r="AD89" s="717"/>
      <c r="AE89" s="717"/>
      <c r="AF89" s="717"/>
      <c r="AG89" s="717"/>
      <c r="AH89" s="717"/>
      <c r="AI89" s="717"/>
      <c r="AJ89" s="717"/>
      <c r="AK89" s="717"/>
      <c r="AL89" s="717"/>
      <c r="AM89" s="717"/>
      <c r="AN89" s="717"/>
      <c r="AO89" s="717"/>
      <c r="AP89" s="717"/>
    </row>
    <row r="90" spans="2:43" s="1" customFormat="1" ht="10.5" customHeight="1" x14ac:dyDescent="0.25">
      <c r="B90" s="39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</row>
    <row r="91" spans="2:43" s="10" customFormat="1" ht="15.75" customHeight="1" x14ac:dyDescent="0.25">
      <c r="B91" s="225">
        <v>1</v>
      </c>
      <c r="C91" s="667" t="s">
        <v>77</v>
      </c>
      <c r="D91" s="667"/>
      <c r="E91" s="667"/>
      <c r="F91" s="725" t="s">
        <v>154</v>
      </c>
      <c r="G91" s="725"/>
      <c r="H91" s="725"/>
      <c r="I91" s="725"/>
      <c r="J91" s="725"/>
      <c r="K91" s="725"/>
      <c r="L91" s="725"/>
      <c r="M91" s="725"/>
      <c r="N91" s="725"/>
      <c r="O91" s="725"/>
      <c r="P91" s="725"/>
      <c r="Q91" s="725"/>
      <c r="R91" s="725"/>
      <c r="S91" s="725"/>
      <c r="T91" s="725"/>
      <c r="U91" s="725"/>
      <c r="V91" s="725"/>
      <c r="W91" s="725"/>
      <c r="X91" s="725"/>
      <c r="Y91" s="725"/>
      <c r="Z91" s="725"/>
      <c r="AA91" s="725"/>
      <c r="AB91" s="725"/>
      <c r="AC91" s="725"/>
      <c r="AD91" s="725"/>
      <c r="AE91" s="725"/>
      <c r="AF91" s="725"/>
      <c r="AG91" s="725"/>
      <c r="AH91" s="725"/>
      <c r="AI91" s="725"/>
      <c r="AJ91" s="725"/>
      <c r="AK91" s="725"/>
      <c r="AL91" s="725"/>
      <c r="AM91" s="725"/>
      <c r="AN91" s="725"/>
      <c r="AO91" s="725"/>
      <c r="AP91" s="726"/>
    </row>
    <row r="92" spans="2:43" s="1" customFormat="1" ht="15.75" customHeight="1" x14ac:dyDescent="0.25">
      <c r="B92" s="39"/>
      <c r="D92" s="118"/>
      <c r="E92" s="118"/>
      <c r="F92" s="78"/>
      <c r="G92" s="78"/>
      <c r="H92" s="78"/>
      <c r="I92" s="78"/>
      <c r="J92" s="78"/>
      <c r="K92" s="482"/>
      <c r="L92" s="482"/>
      <c r="M92" s="459"/>
      <c r="N92" s="459"/>
      <c r="O92" s="459"/>
      <c r="P92" s="121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77"/>
      <c r="AG92" s="39"/>
      <c r="AH92" s="39"/>
      <c r="AI92" s="77"/>
      <c r="AJ92" s="39"/>
      <c r="AK92" s="77"/>
      <c r="AL92" s="77"/>
      <c r="AM92" s="39"/>
      <c r="AN92" s="118"/>
      <c r="AO92" s="117"/>
      <c r="AP92" s="77"/>
    </row>
    <row r="93" spans="2:43" s="1" customFormat="1" ht="15.6" x14ac:dyDescent="0.25">
      <c r="B93" s="39"/>
      <c r="D93" s="78"/>
      <c r="E93" s="78"/>
      <c r="F93" s="78"/>
      <c r="G93" s="78"/>
      <c r="H93" s="78"/>
      <c r="I93" s="78"/>
      <c r="J93" s="78"/>
      <c r="K93" s="482"/>
      <c r="L93" s="482"/>
      <c r="M93" s="716" t="s">
        <v>204</v>
      </c>
      <c r="N93" s="716"/>
      <c r="O93" s="716"/>
      <c r="P93" s="716"/>
      <c r="Q93" s="716"/>
      <c r="R93" s="716"/>
      <c r="S93" s="716"/>
      <c r="T93" s="716"/>
      <c r="U93" s="716"/>
      <c r="V93" s="716"/>
      <c r="W93" s="716"/>
      <c r="X93" s="716"/>
      <c r="Y93" s="716"/>
      <c r="Z93" s="716"/>
      <c r="AA93" s="716"/>
      <c r="AB93" s="716"/>
      <c r="AC93" s="716"/>
      <c r="AD93" s="716"/>
      <c r="AE93" s="716"/>
      <c r="AF93" s="716"/>
      <c r="AG93" s="716"/>
      <c r="AH93" s="716"/>
      <c r="AI93" s="716"/>
      <c r="AJ93" s="716"/>
      <c r="AK93" s="716"/>
      <c r="AL93" s="716"/>
      <c r="AM93" s="716"/>
      <c r="AN93" s="716"/>
      <c r="AO93" s="240"/>
      <c r="AP93" s="240"/>
    </row>
    <row r="94" spans="2:43" s="10" customFormat="1" ht="15.6" x14ac:dyDescent="0.25">
      <c r="B94" s="39"/>
      <c r="D94" s="78"/>
      <c r="E94" s="78"/>
      <c r="F94" s="78"/>
      <c r="G94" s="78"/>
      <c r="H94" s="78"/>
      <c r="I94" s="78"/>
      <c r="J94" s="78"/>
      <c r="K94" s="482"/>
      <c r="L94" s="482"/>
      <c r="M94" s="181"/>
      <c r="N94" s="181"/>
      <c r="O94" s="181"/>
      <c r="P94" s="182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183"/>
      <c r="AE94" s="183"/>
      <c r="AF94" s="184"/>
      <c r="AG94" s="185"/>
      <c r="AH94" s="185"/>
      <c r="AI94" s="184"/>
      <c r="AJ94" s="185"/>
      <c r="AK94" s="184"/>
      <c r="AL94" s="39"/>
      <c r="AM94" s="77"/>
      <c r="AQ94" s="186"/>
    </row>
    <row r="95" spans="2:43" s="1" customFormat="1" ht="13.8" x14ac:dyDescent="0.25">
      <c r="C95" s="187" t="s">
        <v>186</v>
      </c>
      <c r="D95" s="241"/>
      <c r="E95" s="241"/>
      <c r="F95" s="718" t="s">
        <v>187</v>
      </c>
      <c r="G95" s="718"/>
      <c r="H95" s="718"/>
      <c r="I95" s="718"/>
      <c r="J95" s="718"/>
      <c r="K95" s="718"/>
      <c r="L95" s="188"/>
      <c r="M95" s="242"/>
      <c r="N95" s="242"/>
      <c r="O95" s="242"/>
      <c r="P95" s="189" t="s">
        <v>178</v>
      </c>
      <c r="Q95" s="243"/>
      <c r="R95" s="243"/>
      <c r="S95" s="243"/>
      <c r="T95" s="243"/>
      <c r="U95" s="244"/>
      <c r="V95" s="244"/>
      <c r="W95" s="244"/>
      <c r="X95" s="244"/>
      <c r="Y95" s="245"/>
      <c r="Z95" s="245"/>
      <c r="AA95" s="245"/>
      <c r="AB95" s="245"/>
      <c r="AC95" s="245"/>
      <c r="AD95" s="245"/>
      <c r="AE95" s="245"/>
      <c r="AF95" s="245"/>
      <c r="AG95" s="245"/>
      <c r="AH95" s="190" t="s">
        <v>179</v>
      </c>
      <c r="AI95" s="245"/>
      <c r="AJ95" s="245"/>
      <c r="AK95" s="245"/>
      <c r="AL95" s="245"/>
      <c r="AM95" s="245"/>
      <c r="AP95" s="84"/>
    </row>
    <row r="96" spans="2:43" ht="15.6" x14ac:dyDescent="0.3">
      <c r="D96" s="144"/>
      <c r="E96" s="144" t="s">
        <v>31</v>
      </c>
      <c r="F96" s="719" t="s">
        <v>32</v>
      </c>
      <c r="G96" s="719"/>
      <c r="H96" s="719"/>
      <c r="I96" s="719"/>
      <c r="J96" s="719"/>
      <c r="K96" s="719"/>
      <c r="L96" s="169"/>
      <c r="U96" s="720" t="s">
        <v>31</v>
      </c>
      <c r="V96" s="720"/>
      <c r="W96" s="720"/>
      <c r="X96" s="720"/>
      <c r="Y96" s="720"/>
      <c r="Z96" s="720"/>
      <c r="AA96" s="720"/>
      <c r="AB96" s="720"/>
      <c r="AC96" s="720"/>
      <c r="AD96" s="720"/>
      <c r="AE96" s="720"/>
      <c r="AF96" s="720"/>
      <c r="AG96" s="720"/>
      <c r="AH96" s="711" t="s">
        <v>32</v>
      </c>
      <c r="AI96" s="711"/>
      <c r="AJ96" s="711"/>
      <c r="AK96" s="711"/>
      <c r="AL96" s="711"/>
      <c r="AM96" s="711"/>
      <c r="AO96" s="10"/>
      <c r="AP96" s="79"/>
    </row>
  </sheetData>
  <mergeCells count="174">
    <mergeCell ref="AH96:AM96"/>
    <mergeCell ref="D74:E74"/>
    <mergeCell ref="D75:E76"/>
    <mergeCell ref="D77:E78"/>
    <mergeCell ref="D79:E80"/>
    <mergeCell ref="D81:E83"/>
    <mergeCell ref="D84:E86"/>
    <mergeCell ref="S78:V78"/>
    <mergeCell ref="M93:AN93"/>
    <mergeCell ref="W89:AP89"/>
    <mergeCell ref="F95:K95"/>
    <mergeCell ref="F96:K96"/>
    <mergeCell ref="U96:AG96"/>
    <mergeCell ref="F86:I86"/>
    <mergeCell ref="AL87:AN87"/>
    <mergeCell ref="K87:M87"/>
    <mergeCell ref="F91:AP91"/>
    <mergeCell ref="W88:AP88"/>
    <mergeCell ref="AO74:AP74"/>
    <mergeCell ref="AO75:AP75"/>
    <mergeCell ref="S82:V82"/>
    <mergeCell ref="S77:V77"/>
    <mergeCell ref="S79:V79"/>
    <mergeCell ref="F75:I75"/>
    <mergeCell ref="AO15:AP15"/>
    <mergeCell ref="AO16:AO17"/>
    <mergeCell ref="AG15:AJ15"/>
    <mergeCell ref="M15:N15"/>
    <mergeCell ref="O15:O17"/>
    <mergeCell ref="Q63:X63"/>
    <mergeCell ref="B39:AN39"/>
    <mergeCell ref="B32:E32"/>
    <mergeCell ref="F14:F17"/>
    <mergeCell ref="B47:AN47"/>
    <mergeCell ref="B59:E59"/>
    <mergeCell ref="Y16:Y17"/>
    <mergeCell ref="B46:E46"/>
    <mergeCell ref="E11:E17"/>
    <mergeCell ref="B22:E22"/>
    <mergeCell ref="C24:D24"/>
    <mergeCell ref="C25:D25"/>
    <mergeCell ref="C26:D26"/>
    <mergeCell ref="E4:V4"/>
    <mergeCell ref="L16:L17"/>
    <mergeCell ref="G14:G17"/>
    <mergeCell ref="C91:E91"/>
    <mergeCell ref="Q64:X64"/>
    <mergeCell ref="H61:P61"/>
    <mergeCell ref="H66:P66"/>
    <mergeCell ref="Q61:X61"/>
    <mergeCell ref="H14:H17"/>
    <mergeCell ref="Q11:X13"/>
    <mergeCell ref="K16:K17"/>
    <mergeCell ref="B20:AN20"/>
    <mergeCell ref="C40:D40"/>
    <mergeCell ref="B38:AN38"/>
    <mergeCell ref="B33:AN33"/>
    <mergeCell ref="B28:E28"/>
    <mergeCell ref="B23:AN23"/>
    <mergeCell ref="B37:E37"/>
    <mergeCell ref="C31:D31"/>
    <mergeCell ref="AG16:AG17"/>
    <mergeCell ref="B36:E36"/>
    <mergeCell ref="Z16:AB16"/>
    <mergeCell ref="U14:U17"/>
    <mergeCell ref="K15:L15"/>
    <mergeCell ref="C1:AN1"/>
    <mergeCell ref="H11:O13"/>
    <mergeCell ref="I14:O14"/>
    <mergeCell ref="I15:J15"/>
    <mergeCell ref="I16:I17"/>
    <mergeCell ref="F11:G13"/>
    <mergeCell ref="J16:J17"/>
    <mergeCell ref="B2:AN2"/>
    <mergeCell ref="E3:V3"/>
    <mergeCell ref="X14:X17"/>
    <mergeCell ref="R14:R17"/>
    <mergeCell ref="W14:W17"/>
    <mergeCell ref="AG12:AN12"/>
    <mergeCell ref="M16:M17"/>
    <mergeCell ref="AK15:AN15"/>
    <mergeCell ref="T14:T17"/>
    <mergeCell ref="S14:S17"/>
    <mergeCell ref="AG13:AN13"/>
    <mergeCell ref="Q14:Q17"/>
    <mergeCell ref="AG14:AJ14"/>
    <mergeCell ref="AH16:AJ16"/>
    <mergeCell ref="AK14:AN14"/>
    <mergeCell ref="AK16:AK17"/>
    <mergeCell ref="AL16:AN16"/>
    <mergeCell ref="K70:Q70"/>
    <mergeCell ref="K72:P72"/>
    <mergeCell ref="K71:P71"/>
    <mergeCell ref="Q71:T71"/>
    <mergeCell ref="AI70:AM70"/>
    <mergeCell ref="AM72:AP72"/>
    <mergeCell ref="B58:E58"/>
    <mergeCell ref="Q67:X67"/>
    <mergeCell ref="Q69:X69"/>
    <mergeCell ref="H68:P68"/>
    <mergeCell ref="Q62:X62"/>
    <mergeCell ref="B60:E60"/>
    <mergeCell ref="H64:P64"/>
    <mergeCell ref="H62:P62"/>
    <mergeCell ref="Q65:X65"/>
    <mergeCell ref="F61:G68"/>
    <mergeCell ref="H67:P67"/>
    <mergeCell ref="H65:P65"/>
    <mergeCell ref="H63:P63"/>
    <mergeCell ref="Q68:X68"/>
    <mergeCell ref="G71:I71"/>
    <mergeCell ref="H69:P69"/>
    <mergeCell ref="Q66:X66"/>
    <mergeCell ref="G72:I72"/>
    <mergeCell ref="C84:C86"/>
    <mergeCell ref="S85:V85"/>
    <mergeCell ref="S80:V80"/>
    <mergeCell ref="U71:W71"/>
    <mergeCell ref="AM71:AP71"/>
    <mergeCell ref="AH71:AL71"/>
    <mergeCell ref="W74:X74"/>
    <mergeCell ref="W77:X80"/>
    <mergeCell ref="AM75:AN75"/>
    <mergeCell ref="AM74:AN74"/>
    <mergeCell ref="S75:V75"/>
    <mergeCell ref="W84:X86"/>
    <mergeCell ref="W81:X83"/>
    <mergeCell ref="AH74:AJ74"/>
    <mergeCell ref="F84:J84"/>
    <mergeCell ref="F85:J85"/>
    <mergeCell ref="S86:V86"/>
    <mergeCell ref="AK74:AL74"/>
    <mergeCell ref="S83:V83"/>
    <mergeCell ref="AK75:AL75"/>
    <mergeCell ref="C81:C83"/>
    <mergeCell ref="F82:I82"/>
    <mergeCell ref="AH75:AJ75"/>
    <mergeCell ref="F81:I81"/>
    <mergeCell ref="C79:C80"/>
    <mergeCell ref="C73:Q73"/>
    <mergeCell ref="K74:M75"/>
    <mergeCell ref="P74:Q75"/>
    <mergeCell ref="F74:I74"/>
    <mergeCell ref="C77:C78"/>
    <mergeCell ref="Q72:T72"/>
    <mergeCell ref="AH72:AL72"/>
    <mergeCell ref="U72:W72"/>
    <mergeCell ref="S73:AP73"/>
    <mergeCell ref="F77:J78"/>
    <mergeCell ref="F79:J80"/>
    <mergeCell ref="AQ11:AR11"/>
    <mergeCell ref="C41:D41"/>
    <mergeCell ref="C42:D42"/>
    <mergeCell ref="C43:D43"/>
    <mergeCell ref="C44:D44"/>
    <mergeCell ref="C45:D45"/>
    <mergeCell ref="C27:D27"/>
    <mergeCell ref="C11:D17"/>
    <mergeCell ref="C18:D18"/>
    <mergeCell ref="C21:D21"/>
    <mergeCell ref="C30:D30"/>
    <mergeCell ref="B29:AN29"/>
    <mergeCell ref="P11:P17"/>
    <mergeCell ref="V14:V17"/>
    <mergeCell ref="B19:AN19"/>
    <mergeCell ref="N16:N17"/>
    <mergeCell ref="B11:B17"/>
    <mergeCell ref="AG11:AN11"/>
    <mergeCell ref="Y12:AF12"/>
    <mergeCell ref="Y15:AB15"/>
    <mergeCell ref="AC16:AC17"/>
    <mergeCell ref="AD16:AF16"/>
    <mergeCell ref="Y13:AF13"/>
    <mergeCell ref="AC15:AF15"/>
  </mergeCells>
  <phoneticPr fontId="0" type="noConversion"/>
  <pageMargins left="0.78740157480314965" right="0" top="0.19685039370078741" bottom="0.19685039370078741" header="0" footer="0"/>
  <pageSetup paperSize="9" scale="50" fitToHeight="3" orientation="landscape" horizontalDpi="300" verticalDpi="300" r:id="rId1"/>
  <headerFooter alignWithMargins="0"/>
  <rowBreaks count="1" manualBreakCount="1">
    <brk id="11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курс</vt:lpstr>
      <vt:lpstr>'4 курс'!Область_печати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</dc:creator>
  <cp:lastModifiedBy>alla</cp:lastModifiedBy>
  <cp:lastPrinted>2019-05-16T15:34:31Z</cp:lastPrinted>
  <dcterms:created xsi:type="dcterms:W3CDTF">2002-01-25T08:51:42Z</dcterms:created>
  <dcterms:modified xsi:type="dcterms:W3CDTF">2021-08-27T16:14:18Z</dcterms:modified>
</cp:coreProperties>
</file>