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00" activeTab="0"/>
  </bookViews>
  <sheets>
    <sheet name="РНП Маг н-   (2года)" sheetId="1" r:id="rId1"/>
  </sheets>
  <definedNames>
    <definedName name="_xlnm.Print_Area" localSheetId="0">'РНП Маг н-   (2года)'!$A$1:$BE$107</definedName>
  </definedNames>
  <calcPr fullCalcOnLoad="1"/>
</workbook>
</file>

<file path=xl/sharedStrings.xml><?xml version="1.0" encoding="utf-8"?>
<sst xmlns="http://schemas.openxmlformats.org/spreadsheetml/2006/main" count="268" uniqueCount="188">
  <si>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</si>
  <si>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</si>
  <si>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</si>
  <si>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</si>
  <si>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</si>
  <si>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</si>
  <si>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</si>
  <si>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</si>
  <si>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</si>
  <si>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</si>
  <si>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</si>
  <si>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</si>
  <si>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</si>
  <si>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</si>
  <si>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</si>
  <si>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</si>
  <si>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</si>
  <si>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</si>
  <si>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</si>
  <si>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</si>
  <si>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</si>
  <si>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</si>
  <si>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</si>
  <si>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</si>
  <si>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</si>
  <si>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</si>
  <si>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</si>
  <si>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</si>
  <si>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</si>
  <si>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</si>
  <si>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</si>
  <si>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</si>
  <si>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</si>
  <si>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</si>
  <si>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</si>
  <si>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</si>
  <si>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</si>
  <si>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</si>
  <si>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</si>
  <si>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</si>
  <si>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</si>
  <si>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</si>
  <si>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</si>
  <si>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</si>
  <si>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</si>
  <si>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</si>
  <si>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Вид роботи</t>
  </si>
  <si>
    <t>К-ть
дисциплін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</si>
  <si>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</si>
  <si>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</si>
  <si>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</si>
  <si>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</si>
  <si>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</si>
  <si>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</si>
  <si>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</si>
  <si>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</si>
  <si>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письмовий 
екзамен</t>
  </si>
  <si>
    <t>0,5 х d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</si>
  <si>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</si>
  <si>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</si>
  <si>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</si>
  <si>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магістр</t>
  </si>
  <si>
    <t>4</t>
  </si>
  <si>
    <t xml:space="preserve">          ЗАТВЕРДЖУЮ</t>
  </si>
  <si>
    <t>Обсяг
дисцип-ліни</t>
  </si>
  <si>
    <t>ЕК</t>
  </si>
  <si>
    <t>d - кількість членів ЕК з даної кафедри</t>
  </si>
  <si>
    <t>Освітній ступінь</t>
  </si>
  <si>
    <t xml:space="preserve">  </t>
  </si>
  <si>
    <t>Спеціальність (код і назва)</t>
  </si>
  <si>
    <t>Індивідуальні заняття</t>
  </si>
  <si>
    <t>НАЦІОНАЛЬНИЙ ТЕХНІЧНИЙ УНІВЕРСИТЕТ УКРАЇНИ "КИЇВСЬКИЙ ПОЛІТЕХНІЧНИЙ ІНСТИТУ імені ІГОРЯ  СІКОРСЬКОГОТ"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</si>
  <si>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</si>
  <si>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</si>
  <si>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</si>
  <si>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</si>
  <si>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</si>
  <si>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 xml:space="preserve">        РОЗПОДІЛ   ГОДИН ПО ПІДГОТОВЦІ ТА ЗАХИСТУ МАГІСТЕРСЬКОЇ ДИСЕРТАЦІЇ                                                                                              РОЗПОДІЛ  ГОДИН З  (КОМПЛЕКСНОГО) ВИПУСКНОГО  ЕКЗАМЕНУ</t>
  </si>
  <si>
    <t>1 рік 9 міс.</t>
  </si>
  <si>
    <t>Практ.
(комп.практ)</t>
  </si>
  <si>
    <t xml:space="preserve">Лаборатор
</t>
  </si>
  <si>
    <t>40</t>
  </si>
  <si>
    <t>Норма в годинах</t>
  </si>
  <si>
    <t>0,5 хd  на  1 студ.</t>
  </si>
  <si>
    <t>4 х d х Г +0,5  на 1 студ.</t>
  </si>
  <si>
    <t>очна (денна)</t>
  </si>
  <si>
    <t>2.ВИБІРКОВІ  освітні компоненти</t>
  </si>
  <si>
    <t xml:space="preserve">Освітні компоненти
(навчальні дисципліни, курсові проекти (роботи), практики, кваліфікаційна робота)
</t>
  </si>
  <si>
    <t>1. НОРМАТИВНІ освітні компоненти</t>
  </si>
  <si>
    <t>1.1. Цикл загальної підготовки</t>
  </si>
  <si>
    <t>1.2. Цикл професійної підготовки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</si>
  <si>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</si>
  <si>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</si>
  <si>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ВСЬОГО  нормативних :</t>
  </si>
  <si>
    <t>2.1.  Цикл професійної підготовки ( Вибіркові освітні комоненти з факультетського/ кафедрального Каталогів)</t>
  </si>
  <si>
    <t>Разом вибіркових ОК циклу професійної підготовки:.</t>
  </si>
  <si>
    <t>ВСЬОГО  ВИБІРКОВИХ :</t>
  </si>
  <si>
    <t>Закальна кількість :</t>
  </si>
  <si>
    <t xml:space="preserve">Випускна атестація </t>
  </si>
  <si>
    <t xml:space="preserve">    Проректор  з навчальної роботи КПІ 
             ім. Ігоря Сікорського</t>
  </si>
  <si>
    <t>Кільк
груп</t>
  </si>
  <si>
    <t>Кільк
студент</t>
  </si>
  <si>
    <t xml:space="preserve">Дослідницький (науковий) компонент </t>
  </si>
  <si>
    <t xml:space="preserve">                     _________________ Анатолій МЕЛЬНИЧЕНКО                                       </t>
  </si>
  <si>
    <t>*</t>
  </si>
  <si>
    <t>Кількість студентів, які вибрали дисципліну</t>
  </si>
  <si>
    <t>Інтелектуальна власність та патентознавство 1. Право інтелектуальної власності</t>
  </si>
  <si>
    <t xml:space="preserve">Інформаційного права та права інтелектуальної власності </t>
  </si>
  <si>
    <t>Інтелектуальна власність та патентознавство 2. Патентознавство та набуття прав</t>
  </si>
  <si>
    <t>Конструювання верстатів і машин</t>
  </si>
  <si>
    <r>
      <t>РГР</t>
    </r>
    <r>
      <rPr>
        <sz val="28"/>
        <rFont val="Arial"/>
        <family val="2"/>
      </rPr>
      <t xml:space="preserve"> - розрахунково-графічна робота;</t>
    </r>
  </si>
  <si>
    <r>
      <t>РР</t>
    </r>
    <r>
      <rPr>
        <sz val="28"/>
        <rFont val="Arial"/>
        <family val="2"/>
      </rPr>
      <t xml:space="preserve"> - розрахункова робота;</t>
    </r>
  </si>
  <si>
    <r>
      <t>ГР</t>
    </r>
    <r>
      <rPr>
        <sz val="28"/>
        <rFont val="Arial"/>
        <family val="2"/>
      </rPr>
      <t xml:space="preserve"> - графічна робота;</t>
    </r>
  </si>
  <si>
    <r>
      <t>ДКР</t>
    </r>
    <r>
      <rPr>
        <sz val="28"/>
        <rFont val="Arial"/>
        <family val="2"/>
      </rPr>
      <t xml:space="preserve"> - домашня контрольна робота (виконується під час СРС)</t>
    </r>
  </si>
  <si>
    <t>Англійської мови технічного спрямування №2</t>
  </si>
  <si>
    <t>Iнформацiйної безпеки</t>
  </si>
  <si>
    <t>Інтелектуальний аналіз даних</t>
  </si>
  <si>
    <t>Науково-дослідна робота за темою магістерської дисертації</t>
  </si>
  <si>
    <t>идет в 2 семестрах</t>
  </si>
  <si>
    <t xml:space="preserve">Аналіз бінарних вразливостей </t>
  </si>
  <si>
    <t>Освітній компонент 1 Ф-Каталогу</t>
  </si>
  <si>
    <t>Освітній компонент 2 Ф-Каталогу</t>
  </si>
  <si>
    <t>Технології великих даних</t>
  </si>
  <si>
    <t>( Орехов) у ФІ2 буде 18 лаб, не влазить</t>
  </si>
  <si>
    <t xml:space="preserve"> (Samsung)</t>
  </si>
  <si>
    <t>Освітній компонент 3 Ф-Каталогу</t>
  </si>
  <si>
    <t>Освітній компонент 4 Ф-Каталогу</t>
  </si>
  <si>
    <t>Освітній компонент 5 Ф-Каталогу</t>
  </si>
  <si>
    <t>Рефлексивний аналіз поведінки вибору</t>
  </si>
  <si>
    <t>1 курс</t>
  </si>
  <si>
    <t xml:space="preserve">                                     ( назва )</t>
  </si>
  <si>
    <t>ФТІ</t>
  </si>
  <si>
    <t>0+0</t>
  </si>
  <si>
    <t>всього:</t>
  </si>
  <si>
    <t>всего:</t>
  </si>
  <si>
    <t>113   Прикладна математика</t>
  </si>
  <si>
    <t>Математичні методи моделювання, розпізнавання образів та комп'ютерного зору</t>
  </si>
  <si>
    <t>Загальна теорія ігор</t>
  </si>
  <si>
    <t>Побудова математичних моделей в природознавстві</t>
  </si>
  <si>
    <t xml:space="preserve">Статистичні методи розпізнавання </t>
  </si>
  <si>
    <t xml:space="preserve"> (було Ріш в ум невиз)</t>
  </si>
  <si>
    <t xml:space="preserve">Моделі та рішення в умовах невизначеності </t>
  </si>
  <si>
    <t>Аналіз графів в задачах розпізнавання образів</t>
  </si>
  <si>
    <t xml:space="preserve">Обчислювальна геометрія в комп'ютерному зорі </t>
  </si>
  <si>
    <t>(стара Математичні методи машинного навчання для моделювання кіберінцидентів Качинський)</t>
  </si>
  <si>
    <t xml:space="preserve">Структурні методи розпізнавання образів </t>
  </si>
  <si>
    <t>Опуклий аналіз в задачах розпізнавання образів</t>
  </si>
  <si>
    <t>Статистичні моделі в задачах розпізнавання образів</t>
  </si>
  <si>
    <t>(стара Проектування автоматизованих систем )</t>
  </si>
  <si>
    <t>Ільїн</t>
  </si>
  <si>
    <t xml:space="preserve"> прикладної математики</t>
  </si>
  <si>
    <t xml:space="preserve">Магістр з </t>
  </si>
  <si>
    <t xml:space="preserve">Проектування розподілених систем </t>
  </si>
  <si>
    <t>Технології штучного інтелекту у системах інформаційної безпеки 1</t>
  </si>
  <si>
    <t>В.о.зав.кафедри ІБ</t>
  </si>
  <si>
    <t xml:space="preserve"> Директор інституту ФТІ</t>
  </si>
  <si>
    <t>/ Олексій НОВІКОВ /</t>
  </si>
  <si>
    <t>1 семестр</t>
  </si>
  <si>
    <t>2 семестр</t>
  </si>
  <si>
    <t>18  тижнів</t>
  </si>
  <si>
    <t>Математичні методів системного аналізу</t>
  </si>
  <si>
    <t>* 5+15</t>
  </si>
  <si>
    <t xml:space="preserve">       на 2021 / 2022 навчальний рік</t>
  </si>
  <si>
    <t>(прийому  студентів 2021 р.)</t>
  </si>
  <si>
    <t>Сталий інноваційний розвиток</t>
  </si>
  <si>
    <t>Розробка стартап проектів</t>
  </si>
  <si>
    <t>Аналіз кіберінцидентів методами машинного навчання</t>
  </si>
  <si>
    <t>Практичний курс іноземної мови для наукового спілкування І</t>
  </si>
  <si>
    <r>
      <t xml:space="preserve">"_____"_________________ </t>
    </r>
    <r>
      <rPr>
        <b/>
        <sz val="28"/>
        <rFont val="Arial"/>
        <family val="2"/>
      </rPr>
      <t>2021р.</t>
    </r>
  </si>
  <si>
    <r>
      <t>за освітньо-науковою програмою магістерської підготовки    ( спеціалізацією)</t>
    </r>
    <r>
      <rPr>
        <b/>
        <sz val="28"/>
        <rFont val="Arial"/>
        <family val="2"/>
      </rPr>
      <t xml:space="preserve">                            </t>
    </r>
  </si>
  <si>
    <t>математичного моделювання та аналізу даних</t>
  </si>
  <si>
    <t>/ Наталія КУССУЛЬ  /</t>
  </si>
  <si>
    <t>Технології захисту персональних даних 1</t>
  </si>
  <si>
    <t>Розділи сучасної криптології 1</t>
  </si>
  <si>
    <t>Математичних методів захисту інформації</t>
  </si>
  <si>
    <t>Технологія блокчейн та розподілені системи</t>
  </si>
  <si>
    <t>Теорія і методи соціальної інженерії в кібербезпеці</t>
  </si>
  <si>
    <t>Стандартизація в галузі захисту інформації</t>
  </si>
  <si>
    <t xml:space="preserve">Основи наукових досліджень </t>
  </si>
  <si>
    <t xml:space="preserve">Математичного моделювання та аналізу даних </t>
  </si>
  <si>
    <t>ФІ-11мн (6+5)</t>
  </si>
  <si>
    <t>Інтелектуальної власності та приватного права ФСП</t>
  </si>
  <si>
    <t>Конструювання машин ММІ</t>
  </si>
  <si>
    <t>Менеджменту підприємств</t>
  </si>
  <si>
    <t xml:space="preserve">Інформаційні технології аналізу великих гетерогенних даних </t>
  </si>
  <si>
    <t>Методи аналізу великих гетерогенних даних</t>
  </si>
  <si>
    <t>Методи глибокого навчання на різнорідних даних</t>
  </si>
  <si>
    <t>Ухвалено на засіданні Вченої ради ФТІ, ПРОТОКОЛ № 8/2021 від 29.03.2021 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</si>
</sst>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sz val="30"/>
      <name val="Arial Cyr"/>
      <family val="0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sz val="28"/>
      <name val="Arial Cyr"/>
      <family val="0"/>
    </font>
    <font>
      <b/>
      <i/>
      <sz val="26"/>
      <name val="Arial"/>
      <family val="2"/>
    </font>
    <font>
      <b/>
      <sz val="32"/>
      <name val="Arial Cyr"/>
      <family val="0"/>
    </font>
    <font>
      <sz val="24"/>
      <name val="Arial Cyr"/>
      <family val="0"/>
    </font>
    <font>
      <b/>
      <sz val="48"/>
      <name val="Arial"/>
      <family val="2"/>
    </font>
    <font>
      <b/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77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33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41" xfId="0" applyFont="1" applyFill="1" applyBorder="1" applyAlignment="1" applyProtection="1">
      <alignment wrapText="1"/>
      <protection/>
    </xf>
    <xf numFmtId="9" fontId="8" fillId="0" borderId="0" xfId="57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42" xfId="0" applyNumberFormat="1" applyFont="1" applyFill="1" applyBorder="1" applyAlignment="1" applyProtection="1">
      <alignment horizontal="left" vertical="center"/>
      <protection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8" fillId="0" borderId="42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8" fillId="0" borderId="42" xfId="0" applyNumberFormat="1" applyFont="1" applyFill="1" applyBorder="1" applyAlignment="1">
      <alignment horizontal="center" vertical="top" wrapText="1"/>
    </xf>
    <xf numFmtId="0" fontId="8" fillId="0" borderId="42" xfId="0" applyNumberFormat="1" applyFont="1" applyFill="1" applyBorder="1" applyAlignment="1">
      <alignment horizontal="center" wrapText="1"/>
    </xf>
    <xf numFmtId="49" fontId="8" fillId="0" borderId="4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26" xfId="0" applyNumberFormat="1" applyFont="1" applyFill="1" applyBorder="1" applyAlignment="1">
      <alignment horizontal="center" vertical="center" wrapText="1" shrinkToFit="1"/>
    </xf>
    <xf numFmtId="0" fontId="25" fillId="0" borderId="26" xfId="0" applyNumberFormat="1" applyFont="1" applyFill="1" applyBorder="1" applyAlignment="1">
      <alignment horizontal="center" vertical="center" shrinkToFit="1"/>
    </xf>
    <xf numFmtId="0" fontId="25" fillId="0" borderId="43" xfId="0" applyNumberFormat="1" applyFont="1" applyFill="1" applyBorder="1" applyAlignment="1">
      <alignment horizontal="center" vertical="center" shrinkToFit="1"/>
    </xf>
    <xf numFmtId="0" fontId="25" fillId="0" borderId="27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 wrapText="1" shrinkToFit="1"/>
    </xf>
    <xf numFmtId="0" fontId="25" fillId="0" borderId="43" xfId="0" applyNumberFormat="1" applyFont="1" applyFill="1" applyBorder="1" applyAlignment="1">
      <alignment horizontal="center" vertical="center" wrapText="1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justify" wrapText="1"/>
    </xf>
    <xf numFmtId="0" fontId="8" fillId="0" borderId="38" xfId="0" applyFont="1" applyFill="1" applyBorder="1" applyAlignment="1">
      <alignment horizontal="center" vertical="center" wrapText="1"/>
    </xf>
    <xf numFmtId="0" fontId="9" fillId="0" borderId="52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justify" wrapText="1"/>
    </xf>
    <xf numFmtId="0" fontId="25" fillId="0" borderId="55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49" fontId="15" fillId="0" borderId="58" xfId="0" applyNumberFormat="1" applyFont="1" applyFill="1" applyBorder="1" applyAlignment="1">
      <alignment horizontal="center" vertical="justify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justify" wrapText="1"/>
    </xf>
    <xf numFmtId="0" fontId="25" fillId="0" borderId="62" xfId="0" applyFont="1" applyFill="1" applyBorder="1" applyAlignment="1">
      <alignment horizontal="center" vertical="justify" wrapText="1"/>
    </xf>
    <xf numFmtId="0" fontId="25" fillId="0" borderId="63" xfId="0" applyFont="1" applyFill="1" applyBorder="1" applyAlignment="1">
      <alignment horizontal="center" vertical="center" wrapText="1"/>
    </xf>
    <xf numFmtId="0" fontId="8" fillId="0" borderId="62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justify" wrapText="1"/>
    </xf>
    <xf numFmtId="0" fontId="25" fillId="0" borderId="64" xfId="0" applyFont="1" applyFill="1" applyBorder="1" applyAlignment="1">
      <alignment horizontal="center" vertical="justify" wrapText="1"/>
    </xf>
    <xf numFmtId="0" fontId="25" fillId="0" borderId="65" xfId="0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justify" wrapText="1"/>
    </xf>
    <xf numFmtId="0" fontId="25" fillId="0" borderId="66" xfId="0" applyFont="1" applyFill="1" applyBorder="1" applyAlignment="1">
      <alignment horizontal="center" vertical="justify" wrapText="1"/>
    </xf>
    <xf numFmtId="0" fontId="25" fillId="0" borderId="67" xfId="0" applyFont="1" applyFill="1" applyBorder="1" applyAlignment="1">
      <alignment horizontal="center" vertical="center" wrapText="1"/>
    </xf>
    <xf numFmtId="0" fontId="8" fillId="0" borderId="6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justify" wrapText="1"/>
    </xf>
    <xf numFmtId="0" fontId="25" fillId="0" borderId="69" xfId="0" applyFont="1" applyFill="1" applyBorder="1" applyAlignment="1">
      <alignment horizontal="center" vertical="justify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justify" wrapText="1"/>
    </xf>
    <xf numFmtId="49" fontId="8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justify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justify" wrapText="1"/>
    </xf>
    <xf numFmtId="49" fontId="15" fillId="0" borderId="48" xfId="0" applyNumberFormat="1" applyFont="1" applyFill="1" applyBorder="1" applyAlignment="1">
      <alignment horizontal="center" vertical="justify" wrapText="1"/>
    </xf>
    <xf numFmtId="49" fontId="15" fillId="0" borderId="35" xfId="0" applyNumberFormat="1" applyFont="1" applyFill="1" applyBorder="1" applyAlignment="1">
      <alignment horizontal="center" vertical="justify" wrapText="1"/>
    </xf>
    <xf numFmtId="0" fontId="15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justify" wrapText="1"/>
    </xf>
    <xf numFmtId="0" fontId="15" fillId="0" borderId="0" xfId="0" applyFont="1" applyFill="1" applyBorder="1" applyAlignment="1">
      <alignment horizontal="center" vertical="justify" wrapText="1"/>
    </xf>
    <xf numFmtId="0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0" fontId="15" fillId="0" borderId="48" xfId="0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5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70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3" fillId="0" borderId="40" xfId="0" applyNumberFormat="1" applyFont="1" applyFill="1" applyBorder="1" applyAlignment="1">
      <alignment horizontal="center" vertical="center" textRotation="90" wrapText="1"/>
    </xf>
    <xf numFmtId="0" fontId="12" fillId="0" borderId="7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54" xfId="0" applyNumberFormat="1" applyFont="1" applyFill="1" applyBorder="1" applyAlignment="1">
      <alignment horizontal="center" vertical="center" wrapText="1"/>
    </xf>
    <xf numFmtId="0" fontId="12" fillId="0" borderId="72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0" fontId="12" fillId="0" borderId="73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wrapText="1"/>
      <protection/>
    </xf>
    <xf numFmtId="0" fontId="25" fillId="0" borderId="74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0" fontId="25" fillId="0" borderId="70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 wrapText="1" shrinkToFit="1"/>
    </xf>
    <xf numFmtId="0" fontId="8" fillId="0" borderId="77" xfId="0" applyNumberFormat="1" applyFont="1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8" xfId="0" applyNumberFormat="1" applyFont="1" applyFill="1" applyBorder="1" applyAlignment="1">
      <alignment horizontal="center" vertical="center" shrinkToFit="1"/>
    </xf>
    <xf numFmtId="0" fontId="8" fillId="0" borderId="75" xfId="0" applyNumberFormat="1" applyFont="1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wrapText="1" shrinkToFit="1"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77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>
      <alignment horizontal="center" vertical="center" wrapText="1" shrinkToFit="1"/>
    </xf>
    <xf numFmtId="0" fontId="25" fillId="0" borderId="23" xfId="0" applyNumberFormat="1" applyFont="1" applyFill="1" applyBorder="1" applyAlignment="1">
      <alignment horizontal="center" vertical="center" wrapText="1" shrinkToFit="1"/>
    </xf>
    <xf numFmtId="0" fontId="25" fillId="0" borderId="38" xfId="0" applyNumberFormat="1" applyFont="1" applyFill="1" applyBorder="1" applyAlignment="1">
      <alignment horizontal="center" vertical="center" wrapText="1" shrinkToFit="1"/>
    </xf>
    <xf numFmtId="0" fontId="25" fillId="0" borderId="22" xfId="0" applyNumberFormat="1" applyFont="1" applyFill="1" applyBorder="1" applyAlignment="1">
      <alignment horizontal="center" vertical="center" shrinkToFit="1"/>
    </xf>
    <xf numFmtId="0" fontId="25" fillId="0" borderId="38" xfId="0" applyNumberFormat="1" applyFont="1" applyFill="1" applyBorder="1" applyAlignment="1">
      <alignment horizontal="center" vertical="center" shrinkToFit="1"/>
    </xf>
    <xf numFmtId="0" fontId="25" fillId="0" borderId="23" xfId="0" applyNumberFormat="1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 wrapText="1" shrinkToFit="1"/>
    </xf>
    <xf numFmtId="0" fontId="25" fillId="0" borderId="25" xfId="0" applyNumberFormat="1" applyFont="1" applyFill="1" applyBorder="1" applyAlignment="1">
      <alignment horizontal="center" vertical="center" wrapText="1" shrinkToFit="1"/>
    </xf>
    <xf numFmtId="0" fontId="25" fillId="0" borderId="39" xfId="0" applyNumberFormat="1" applyFont="1" applyFill="1" applyBorder="1" applyAlignment="1">
      <alignment horizontal="center" vertical="center" wrapText="1" shrinkToFit="1"/>
    </xf>
    <xf numFmtId="0" fontId="25" fillId="0" borderId="24" xfId="0" applyNumberFormat="1" applyFont="1" applyFill="1" applyBorder="1" applyAlignment="1">
      <alignment horizontal="center" vertical="center" shrinkToFit="1"/>
    </xf>
    <xf numFmtId="0" fontId="25" fillId="0" borderId="39" xfId="0" applyNumberFormat="1" applyFont="1" applyFill="1" applyBorder="1" applyAlignment="1">
      <alignment horizontal="center" vertical="center" shrinkToFit="1"/>
    </xf>
    <xf numFmtId="0" fontId="25" fillId="0" borderId="25" xfId="0" applyNumberFormat="1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7" xfId="0" applyNumberFormat="1" applyFont="1" applyFill="1" applyBorder="1" applyAlignment="1">
      <alignment horizontal="center" vertical="center" shrinkToFit="1"/>
    </xf>
    <xf numFmtId="0" fontId="25" fillId="0" borderId="40" xfId="0" applyNumberFormat="1" applyFont="1" applyFill="1" applyBorder="1" applyAlignment="1">
      <alignment horizontal="center" vertical="center" shrinkToFit="1"/>
    </xf>
    <xf numFmtId="0" fontId="25" fillId="0" borderId="33" xfId="0" applyNumberFormat="1" applyFont="1" applyFill="1" applyBorder="1" applyAlignment="1">
      <alignment horizontal="center" vertical="center" shrinkToFit="1"/>
    </xf>
    <xf numFmtId="0" fontId="25" fillId="0" borderId="79" xfId="0" applyNumberFormat="1" applyFont="1" applyFill="1" applyBorder="1" applyAlignment="1">
      <alignment horizontal="center" vertical="center" wrapText="1" shrinkToFit="1"/>
    </xf>
    <xf numFmtId="0" fontId="25" fillId="0" borderId="80" xfId="0" applyNumberFormat="1" applyFont="1" applyFill="1" applyBorder="1" applyAlignment="1">
      <alignment horizontal="center" vertical="center" wrapText="1" shrinkToFit="1"/>
    </xf>
    <xf numFmtId="0" fontId="25" fillId="0" borderId="48" xfId="0" applyNumberFormat="1" applyFont="1" applyFill="1" applyBorder="1" applyAlignment="1">
      <alignment horizontal="center" vertical="center" wrapText="1" shrinkToFit="1"/>
    </xf>
    <xf numFmtId="0" fontId="25" fillId="0" borderId="79" xfId="0" applyNumberFormat="1" applyFont="1" applyFill="1" applyBorder="1" applyAlignment="1">
      <alignment horizontal="center" vertical="center" shrinkToFit="1"/>
    </xf>
    <xf numFmtId="0" fontId="25" fillId="0" borderId="48" xfId="0" applyNumberFormat="1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57" xfId="0" applyNumberFormat="1" applyFont="1" applyFill="1" applyBorder="1" applyAlignment="1">
      <alignment horizontal="center" vertical="center" wrapText="1" shrinkToFit="1"/>
    </xf>
    <xf numFmtId="0" fontId="25" fillId="0" borderId="33" xfId="0" applyNumberFormat="1" applyFont="1" applyFill="1" applyBorder="1" applyAlignment="1">
      <alignment horizontal="center" vertical="center" wrapText="1" shrinkToFit="1"/>
    </xf>
    <xf numFmtId="0" fontId="25" fillId="0" borderId="40" xfId="0" applyNumberFormat="1" applyFont="1" applyFill="1" applyBorder="1" applyAlignment="1">
      <alignment horizontal="center" vertical="center" wrapText="1" shrinkToFit="1"/>
    </xf>
    <xf numFmtId="0" fontId="25" fillId="0" borderId="5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1" fillId="0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Continuous" vertical="top" wrapText="1"/>
    </xf>
    <xf numFmtId="0" fontId="16" fillId="0" borderId="40" xfId="0" applyNumberFormat="1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5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vertical="justify"/>
    </xf>
    <xf numFmtId="0" fontId="14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left" vertical="justify"/>
    </xf>
    <xf numFmtId="0" fontId="15" fillId="0" borderId="0" xfId="0" applyFont="1" applyFill="1" applyBorder="1" applyAlignment="1">
      <alignment vertical="justify"/>
    </xf>
    <xf numFmtId="49" fontId="27" fillId="0" borderId="0" xfId="0" applyNumberFormat="1" applyFont="1" applyFill="1" applyBorder="1" applyAlignment="1">
      <alignment horizontal="left" vertical="justify"/>
    </xf>
    <xf numFmtId="0" fontId="8" fillId="0" borderId="5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right"/>
    </xf>
    <xf numFmtId="0" fontId="18" fillId="0" borderId="81" xfId="0" applyFont="1" applyFill="1" applyBorder="1" applyAlignment="1">
      <alignment horizontal="center" vertical="center"/>
    </xf>
    <xf numFmtId="0" fontId="18" fillId="0" borderId="82" xfId="0" applyFont="1" applyFill="1" applyBorder="1" applyAlignment="1">
      <alignment horizontal="center" vertical="center"/>
    </xf>
    <xf numFmtId="0" fontId="18" fillId="0" borderId="83" xfId="0" applyFont="1" applyFill="1" applyBorder="1" applyAlignment="1">
      <alignment horizontal="center" vertical="center"/>
    </xf>
    <xf numFmtId="0" fontId="18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wrapText="1"/>
    </xf>
    <xf numFmtId="0" fontId="29" fillId="0" borderId="27" xfId="0" applyFont="1" applyFill="1" applyBorder="1" applyAlignment="1">
      <alignment wrapText="1"/>
    </xf>
    <xf numFmtId="0" fontId="25" fillId="0" borderId="26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4" fillId="0" borderId="76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78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8" fillId="0" borderId="50" xfId="0" applyFont="1" applyFill="1" applyBorder="1" applyAlignment="1" applyProtection="1">
      <alignment horizontal="center"/>
      <protection/>
    </xf>
    <xf numFmtId="0" fontId="8" fillId="0" borderId="78" xfId="0" applyFont="1" applyFill="1" applyBorder="1" applyAlignment="1" applyProtection="1">
      <alignment horizontal="center"/>
      <protection/>
    </xf>
    <xf numFmtId="0" fontId="29" fillId="0" borderId="38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49" fontId="8" fillId="0" borderId="88" xfId="0" applyNumberFormat="1" applyFont="1" applyFill="1" applyBorder="1" applyAlignment="1">
      <alignment horizontal="center" vertical="center" wrapText="1"/>
    </xf>
    <xf numFmtId="49" fontId="8" fillId="0" borderId="89" xfId="0" applyNumberFormat="1" applyFont="1" applyFill="1" applyBorder="1" applyAlignment="1">
      <alignment horizontal="center" vertical="center" wrapText="1"/>
    </xf>
    <xf numFmtId="49" fontId="8" fillId="0" borderId="69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18" fillId="0" borderId="92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8" fillId="0" borderId="77" xfId="0" applyFont="1" applyFill="1" applyBorder="1" applyAlignment="1" applyProtection="1">
      <alignment horizontal="right" vertical="center" wrapText="1"/>
      <protection/>
    </xf>
    <xf numFmtId="0" fontId="8" fillId="0" borderId="50" xfId="0" applyFont="1" applyFill="1" applyBorder="1" applyAlignment="1" applyProtection="1">
      <alignment horizontal="right" vertical="center" wrapText="1"/>
      <protection/>
    </xf>
    <xf numFmtId="0" fontId="8" fillId="0" borderId="94" xfId="0" applyFont="1" applyFill="1" applyBorder="1" applyAlignment="1" applyProtection="1">
      <alignment horizontal="right" vertical="center" wrapText="1"/>
      <protection/>
    </xf>
    <xf numFmtId="0" fontId="8" fillId="0" borderId="42" xfId="0" applyNumberFormat="1" applyFont="1" applyFill="1" applyBorder="1" applyAlignment="1" applyProtection="1">
      <alignment horizontal="left" vertical="top" wrapText="1"/>
      <protection/>
    </xf>
    <xf numFmtId="0" fontId="26" fillId="0" borderId="95" xfId="0" applyFont="1" applyFill="1" applyBorder="1" applyAlignment="1">
      <alignment horizontal="left" wrapText="1"/>
    </xf>
    <xf numFmtId="49" fontId="8" fillId="0" borderId="42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96" xfId="0" applyNumberFormat="1" applyFont="1" applyFill="1" applyBorder="1" applyAlignment="1">
      <alignment horizontal="center" vertical="center" wrapText="1"/>
    </xf>
    <xf numFmtId="49" fontId="8" fillId="0" borderId="97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49" fontId="8" fillId="0" borderId="9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2" xfId="0" applyNumberFormat="1" applyFont="1" applyFill="1" applyBorder="1" applyAlignment="1">
      <alignment horizontal="center" vertical="center" wrapText="1"/>
    </xf>
    <xf numFmtId="0" fontId="7" fillId="0" borderId="96" xfId="0" applyNumberFormat="1" applyFont="1" applyFill="1" applyBorder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center" vertical="center" wrapText="1"/>
    </xf>
    <xf numFmtId="0" fontId="7" fillId="0" borderId="98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18" fillId="0" borderId="101" xfId="0" applyFont="1" applyFill="1" applyBorder="1" applyAlignment="1">
      <alignment/>
    </xf>
    <xf numFmtId="0" fontId="18" fillId="0" borderId="102" xfId="0" applyFont="1" applyFill="1" applyBorder="1" applyAlignment="1">
      <alignment/>
    </xf>
    <xf numFmtId="0" fontId="18" fillId="0" borderId="103" xfId="0" applyFont="1" applyFill="1" applyBorder="1" applyAlignment="1">
      <alignment/>
    </xf>
    <xf numFmtId="0" fontId="18" fillId="0" borderId="104" xfId="0" applyFont="1" applyFill="1" applyBorder="1" applyAlignment="1">
      <alignment/>
    </xf>
    <xf numFmtId="0" fontId="7" fillId="0" borderId="96" xfId="0" applyNumberFormat="1" applyFont="1" applyFill="1" applyBorder="1" applyAlignment="1">
      <alignment horizontal="center" vertical="center"/>
    </xf>
    <xf numFmtId="0" fontId="7" fillId="0" borderId="97" xfId="0" applyNumberFormat="1" applyFont="1" applyFill="1" applyBorder="1" applyAlignment="1">
      <alignment horizontal="center" vertical="center"/>
    </xf>
    <xf numFmtId="0" fontId="7" fillId="0" borderId="68" xfId="0" applyNumberFormat="1" applyFont="1" applyFill="1" applyBorder="1" applyAlignment="1">
      <alignment horizontal="center" vertical="center"/>
    </xf>
    <xf numFmtId="0" fontId="7" fillId="0" borderId="9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105" xfId="0" applyNumberFormat="1" applyFont="1" applyFill="1" applyBorder="1" applyAlignment="1">
      <alignment horizontal="center" vertical="center"/>
    </xf>
    <xf numFmtId="0" fontId="7" fillId="0" borderId="106" xfId="0" applyNumberFormat="1" applyFont="1" applyFill="1" applyBorder="1" applyAlignment="1">
      <alignment horizontal="center" vertical="center"/>
    </xf>
    <xf numFmtId="0" fontId="7" fillId="0" borderId="10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0" xfId="0" applyNumberFormat="1" applyFont="1" applyFill="1" applyBorder="1" applyAlignment="1">
      <alignment horizontal="center" vertical="center" wrapText="1"/>
    </xf>
    <xf numFmtId="49" fontId="7" fillId="0" borderId="108" xfId="0" applyNumberFormat="1" applyFont="1" applyFill="1" applyBorder="1" applyAlignment="1">
      <alignment horizontal="center" vertical="center" wrapText="1"/>
    </xf>
    <xf numFmtId="49" fontId="7" fillId="0" borderId="91" xfId="0" applyNumberFormat="1" applyFont="1" applyFill="1" applyBorder="1" applyAlignment="1">
      <alignment horizontal="center" vertical="center" wrapText="1"/>
    </xf>
    <xf numFmtId="49" fontId="7" fillId="0" borderId="92" xfId="0" applyNumberFormat="1" applyFont="1" applyFill="1" applyBorder="1" applyAlignment="1">
      <alignment horizontal="center" vertical="center" wrapText="1"/>
    </xf>
    <xf numFmtId="49" fontId="7" fillId="0" borderId="109" xfId="0" applyNumberFormat="1" applyFont="1" applyFill="1" applyBorder="1" applyAlignment="1">
      <alignment horizontal="center" vertical="center" wrapText="1"/>
    </xf>
    <xf numFmtId="49" fontId="7" fillId="0" borderId="93" xfId="0" applyNumberFormat="1" applyFont="1" applyFill="1" applyBorder="1" applyAlignment="1">
      <alignment horizontal="center" vertical="center" wrapText="1"/>
    </xf>
    <xf numFmtId="49" fontId="18" fillId="0" borderId="63" xfId="0" applyNumberFormat="1" applyFont="1" applyFill="1" applyBorder="1" applyAlignment="1">
      <alignment horizontal="center" vertical="center"/>
    </xf>
    <xf numFmtId="49" fontId="18" fillId="0" borderId="62" xfId="0" applyNumberFormat="1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horizontal="center" vertical="justify" wrapText="1"/>
    </xf>
    <xf numFmtId="0" fontId="25" fillId="0" borderId="104" xfId="0" applyFont="1" applyFill="1" applyBorder="1" applyAlignment="1">
      <alignment horizontal="center" vertical="justify" wrapText="1"/>
    </xf>
    <xf numFmtId="0" fontId="25" fillId="0" borderId="110" xfId="0" applyFont="1" applyFill="1" applyBorder="1" applyAlignment="1">
      <alignment horizontal="center" vertical="justify" wrapText="1"/>
    </xf>
    <xf numFmtId="0" fontId="18" fillId="0" borderId="111" xfId="0" applyFont="1" applyFill="1" applyBorder="1" applyAlignment="1">
      <alignment/>
    </xf>
    <xf numFmtId="0" fontId="18" fillId="0" borderId="95" xfId="0" applyFont="1" applyFill="1" applyBorder="1" applyAlignment="1">
      <alignment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103" xfId="0" applyFont="1" applyFill="1" applyBorder="1" applyAlignment="1">
      <alignment horizontal="center" vertical="center" wrapText="1"/>
    </xf>
    <xf numFmtId="0" fontId="25" fillId="0" borderId="104" xfId="0" applyFont="1" applyFill="1" applyBorder="1" applyAlignment="1">
      <alignment horizontal="center" vertical="center" wrapText="1"/>
    </xf>
    <xf numFmtId="0" fontId="25" fillId="0" borderId="110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96" xfId="0" applyNumberFormat="1" applyFont="1" applyFill="1" applyBorder="1" applyAlignment="1">
      <alignment horizontal="center" vertical="center" wrapText="1"/>
    </xf>
    <xf numFmtId="0" fontId="7" fillId="0" borderId="97" xfId="0" applyNumberFormat="1" applyFont="1" applyFill="1" applyBorder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center" vertical="center" wrapText="1"/>
    </xf>
    <xf numFmtId="0" fontId="7" fillId="0" borderId="9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18" fillId="0" borderId="1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9" fontId="18" fillId="0" borderId="65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9" fontId="8" fillId="0" borderId="89" xfId="0" applyNumberFormat="1" applyFont="1" applyFill="1" applyBorder="1" applyAlignment="1">
      <alignment horizontal="center" vertical="center" wrapText="1"/>
    </xf>
    <xf numFmtId="49" fontId="8" fillId="0" borderId="97" xfId="0" applyNumberFormat="1" applyFont="1" applyFill="1" applyBorder="1" applyAlignment="1">
      <alignment horizontal="center" vertical="justify" wrapText="1"/>
    </xf>
    <xf numFmtId="0" fontId="24" fillId="0" borderId="97" xfId="0" applyFont="1" applyFill="1" applyBorder="1" applyAlignment="1">
      <alignment horizontal="center" vertical="justify" wrapText="1"/>
    </xf>
    <xf numFmtId="0" fontId="24" fillId="0" borderId="68" xfId="0" applyFont="1" applyFill="1" applyBorder="1" applyAlignment="1">
      <alignment horizontal="center" vertical="justify" wrapText="1"/>
    </xf>
    <xf numFmtId="49" fontId="25" fillId="0" borderId="113" xfId="0" applyNumberFormat="1" applyFont="1" applyFill="1" applyBorder="1" applyAlignment="1">
      <alignment horizontal="center" vertical="center" wrapText="1"/>
    </xf>
    <xf numFmtId="49" fontId="25" fillId="0" borderId="114" xfId="0" applyNumberFormat="1" applyFont="1" applyFill="1" applyBorder="1" applyAlignment="1">
      <alignment horizontal="center" vertical="center" wrapText="1"/>
    </xf>
    <xf numFmtId="49" fontId="25" fillId="0" borderId="115" xfId="0" applyNumberFormat="1" applyFont="1" applyFill="1" applyBorder="1" applyAlignment="1">
      <alignment horizontal="center" vertical="center" wrapText="1"/>
    </xf>
    <xf numFmtId="0" fontId="25" fillId="0" borderId="111" xfId="0" applyFont="1" applyFill="1" applyBorder="1" applyAlignment="1">
      <alignment horizontal="center"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25" fillId="0" borderId="116" xfId="0" applyFont="1" applyFill="1" applyBorder="1" applyAlignment="1">
      <alignment horizontal="center" vertical="center" wrapText="1"/>
    </xf>
    <xf numFmtId="0" fontId="25" fillId="0" borderId="111" xfId="0" applyFont="1" applyFill="1" applyBorder="1" applyAlignment="1">
      <alignment horizontal="center" vertical="justify" wrapText="1"/>
    </xf>
    <xf numFmtId="0" fontId="25" fillId="0" borderId="95" xfId="0" applyFont="1" applyFill="1" applyBorder="1" applyAlignment="1">
      <alignment horizontal="center" vertical="justify" wrapText="1"/>
    </xf>
    <xf numFmtId="0" fontId="25" fillId="0" borderId="116" xfId="0" applyFont="1" applyFill="1" applyBorder="1" applyAlignment="1">
      <alignment horizontal="center" vertical="justify" wrapText="1"/>
    </xf>
    <xf numFmtId="0" fontId="25" fillId="0" borderId="112" xfId="0" applyFont="1" applyFill="1" applyBorder="1" applyAlignment="1">
      <alignment horizontal="center" vertical="justify" wrapText="1"/>
    </xf>
    <xf numFmtId="0" fontId="25" fillId="0" borderId="10" xfId="0" applyFont="1" applyFill="1" applyBorder="1" applyAlignment="1">
      <alignment horizontal="center" vertical="justify" wrapText="1"/>
    </xf>
    <xf numFmtId="0" fontId="25" fillId="0" borderId="117" xfId="0" applyFont="1" applyFill="1" applyBorder="1" applyAlignment="1">
      <alignment horizontal="center" vertical="justify" wrapText="1"/>
    </xf>
    <xf numFmtId="0" fontId="25" fillId="0" borderId="101" xfId="0" applyFont="1" applyFill="1" applyBorder="1" applyAlignment="1">
      <alignment horizontal="center" vertical="justify" wrapText="1"/>
    </xf>
    <xf numFmtId="0" fontId="25" fillId="0" borderId="102" xfId="0" applyFont="1" applyFill="1" applyBorder="1" applyAlignment="1">
      <alignment horizontal="center" vertical="justify" wrapText="1"/>
    </xf>
    <xf numFmtId="0" fontId="25" fillId="0" borderId="118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49" fontId="7" fillId="0" borderId="96" xfId="0" applyNumberFormat="1" applyFont="1" applyFill="1" applyBorder="1" applyAlignment="1">
      <alignment horizontal="center" vertical="center" wrapText="1"/>
    </xf>
    <xf numFmtId="49" fontId="7" fillId="0" borderId="97" xfId="0" applyNumberFormat="1" applyFont="1" applyFill="1" applyBorder="1" applyAlignment="1">
      <alignment horizontal="center" vertical="center" wrapText="1"/>
    </xf>
    <xf numFmtId="49" fontId="7" fillId="0" borderId="105" xfId="0" applyNumberFormat="1" applyFont="1" applyFill="1" applyBorder="1" applyAlignment="1">
      <alignment horizontal="center" vertical="center" wrapText="1"/>
    </xf>
    <xf numFmtId="49" fontId="7" fillId="0" borderId="106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18" fillId="0" borderId="101" xfId="0" applyNumberFormat="1" applyFont="1" applyFill="1" applyBorder="1" applyAlignment="1">
      <alignment horizontal="center" vertical="center"/>
    </xf>
    <xf numFmtId="49" fontId="18" fillId="0" borderId="118" xfId="0" applyNumberFormat="1" applyFont="1" applyFill="1" applyBorder="1" applyAlignment="1">
      <alignment horizontal="center" vertical="center"/>
    </xf>
    <xf numFmtId="49" fontId="18" fillId="0" borderId="103" xfId="0" applyNumberFormat="1" applyFont="1" applyFill="1" applyBorder="1" applyAlignment="1">
      <alignment horizontal="center" vertical="center"/>
    </xf>
    <xf numFmtId="49" fontId="18" fillId="0" borderId="110" xfId="0" applyNumberFormat="1" applyFont="1" applyFill="1" applyBorder="1" applyAlignment="1">
      <alignment horizontal="center" vertical="center"/>
    </xf>
    <xf numFmtId="0" fontId="25" fillId="0" borderId="119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20" xfId="0" applyFont="1" applyFill="1" applyBorder="1" applyAlignment="1">
      <alignment horizontal="center" vertical="center" wrapText="1"/>
    </xf>
    <xf numFmtId="0" fontId="7" fillId="0" borderId="105" xfId="0" applyNumberFormat="1" applyFont="1" applyFill="1" applyBorder="1" applyAlignment="1">
      <alignment horizontal="center" vertical="center" wrapText="1"/>
    </xf>
    <xf numFmtId="0" fontId="7" fillId="0" borderId="106" xfId="0" applyNumberFormat="1" applyFont="1" applyFill="1" applyBorder="1" applyAlignment="1">
      <alignment horizontal="center" vertical="center" wrapText="1"/>
    </xf>
    <xf numFmtId="0" fontId="7" fillId="0" borderId="107" xfId="0" applyNumberFormat="1" applyFont="1" applyFill="1" applyBorder="1" applyAlignment="1">
      <alignment horizontal="center" vertical="center" wrapText="1"/>
    </xf>
    <xf numFmtId="49" fontId="18" fillId="0" borderId="104" xfId="0" applyNumberFormat="1" applyFont="1" applyFill="1" applyBorder="1" applyAlignment="1">
      <alignment horizontal="center" vertical="center"/>
    </xf>
    <xf numFmtId="49" fontId="18" fillId="0" borderId="102" xfId="0" applyNumberFormat="1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vertical="justify" wrapText="1"/>
    </xf>
    <xf numFmtId="0" fontId="25" fillId="0" borderId="89" xfId="0" applyFont="1" applyFill="1" applyBorder="1" applyAlignment="1">
      <alignment vertical="justify" wrapText="1"/>
    </xf>
    <xf numFmtId="0" fontId="25" fillId="0" borderId="69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vertical="center" wrapText="1"/>
    </xf>
    <xf numFmtId="0" fontId="24" fillId="0" borderId="78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8" fillId="0" borderId="106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122" xfId="0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49" fontId="25" fillId="0" borderId="83" xfId="0" applyNumberFormat="1" applyFont="1" applyFill="1" applyBorder="1" applyAlignment="1">
      <alignment horizontal="center" vertical="center"/>
    </xf>
    <xf numFmtId="0" fontId="24" fillId="0" borderId="123" xfId="0" applyFont="1" applyFill="1" applyBorder="1" applyAlignment="1">
      <alignment horizontal="center" vertical="center"/>
    </xf>
    <xf numFmtId="0" fontId="24" fillId="0" borderId="124" xfId="0" applyFont="1" applyFill="1" applyBorder="1" applyAlignment="1">
      <alignment horizontal="center" vertical="center"/>
    </xf>
    <xf numFmtId="0" fontId="8" fillId="0" borderId="125" xfId="0" applyNumberFormat="1" applyFont="1" applyFill="1" applyBorder="1" applyAlignment="1">
      <alignment horizontal="center" vertical="center" wrapText="1"/>
    </xf>
    <xf numFmtId="0" fontId="26" fillId="0" borderId="126" xfId="0" applyFont="1" applyFill="1" applyBorder="1" applyAlignment="1">
      <alignment horizontal="center" vertical="center" wrapText="1"/>
    </xf>
    <xf numFmtId="0" fontId="26" fillId="0" borderId="12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left" vertical="center"/>
    </xf>
    <xf numFmtId="0" fontId="24" fillId="0" borderId="123" xfId="0" applyFont="1" applyFill="1" applyBorder="1" applyAlignment="1">
      <alignment horizontal="left" vertical="center"/>
    </xf>
    <xf numFmtId="0" fontId="24" fillId="0" borderId="84" xfId="0" applyFont="1" applyFill="1" applyBorder="1" applyAlignment="1">
      <alignment horizontal="left" vertical="center"/>
    </xf>
    <xf numFmtId="0" fontId="8" fillId="0" borderId="96" xfId="0" applyNumberFormat="1" applyFont="1" applyFill="1" applyBorder="1" applyAlignment="1">
      <alignment horizontal="center" vertical="center" wrapText="1"/>
    </xf>
    <xf numFmtId="0" fontId="8" fillId="0" borderId="68" xfId="0" applyNumberFormat="1" applyFont="1" applyFill="1" applyBorder="1" applyAlignment="1">
      <alignment horizontal="center" vertical="center" wrapText="1"/>
    </xf>
    <xf numFmtId="0" fontId="8" fillId="0" borderId="98" xfId="0" applyNumberFormat="1" applyFont="1" applyFill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49" fontId="18" fillId="0" borderId="128" xfId="0" applyNumberFormat="1" applyFont="1" applyFill="1" applyBorder="1" applyAlignment="1">
      <alignment horizontal="center" vertical="center"/>
    </xf>
    <xf numFmtId="49" fontId="18" fillId="0" borderId="129" xfId="0" applyNumberFormat="1" applyFont="1" applyFill="1" applyBorder="1" applyAlignment="1">
      <alignment horizontal="center" vertical="center"/>
    </xf>
    <xf numFmtId="0" fontId="25" fillId="0" borderId="121" xfId="0" applyFont="1" applyFill="1" applyBorder="1" applyAlignment="1">
      <alignment horizontal="left" vertical="center"/>
    </xf>
    <xf numFmtId="0" fontId="24" fillId="0" borderId="58" xfId="0" applyFont="1" applyFill="1" applyBorder="1" applyAlignment="1">
      <alignment horizontal="left" vertical="center"/>
    </xf>
    <xf numFmtId="0" fontId="24" fillId="0" borderId="130" xfId="0" applyFont="1" applyFill="1" applyBorder="1" applyAlignment="1">
      <alignment horizontal="left" vertical="center"/>
    </xf>
    <xf numFmtId="0" fontId="8" fillId="0" borderId="131" xfId="0" applyFont="1" applyFill="1" applyBorder="1" applyAlignment="1" applyProtection="1">
      <alignment horizontal="center" vertical="center" wrapText="1"/>
      <protection/>
    </xf>
    <xf numFmtId="0" fontId="8" fillId="0" borderId="132" xfId="0" applyFont="1" applyFill="1" applyBorder="1" applyAlignment="1" applyProtection="1">
      <alignment horizontal="center" vertical="center" wrapText="1"/>
      <protection/>
    </xf>
    <xf numFmtId="0" fontId="8" fillId="0" borderId="77" xfId="0" applyFont="1" applyFill="1" applyBorder="1" applyAlignment="1" applyProtection="1">
      <alignment horizontal="center" vertical="center"/>
      <protection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131" xfId="0" applyFont="1" applyFill="1" applyBorder="1" applyAlignment="1" applyProtection="1">
      <alignment horizontal="center" vertical="center"/>
      <protection/>
    </xf>
    <xf numFmtId="0" fontId="8" fillId="0" borderId="132" xfId="0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9" fontId="8" fillId="0" borderId="125" xfId="0" applyNumberFormat="1" applyFont="1" applyFill="1" applyBorder="1" applyAlignment="1">
      <alignment horizontal="center" vertical="center"/>
    </xf>
    <xf numFmtId="49" fontId="8" fillId="0" borderId="126" xfId="0" applyNumberFormat="1" applyFont="1" applyFill="1" applyBorder="1" applyAlignment="1">
      <alignment horizontal="center" vertical="center"/>
    </xf>
    <xf numFmtId="49" fontId="8" fillId="0" borderId="13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6" fillId="0" borderId="50" xfId="0" applyFont="1" applyFill="1" applyBorder="1" applyAlignment="1">
      <alignment vertical="center" wrapText="1"/>
    </xf>
    <xf numFmtId="0" fontId="26" fillId="0" borderId="94" xfId="0" applyFont="1" applyFill="1" applyBorder="1" applyAlignment="1">
      <alignment vertical="center" wrapText="1"/>
    </xf>
    <xf numFmtId="0" fontId="8" fillId="0" borderId="77" xfId="0" applyFont="1" applyFill="1" applyBorder="1" applyAlignment="1">
      <alignment horizontal="right" vertical="center" wrapText="1"/>
    </xf>
    <xf numFmtId="0" fontId="8" fillId="0" borderId="50" xfId="0" applyFont="1" applyFill="1" applyBorder="1" applyAlignment="1">
      <alignment horizontal="right" vertical="center" wrapText="1"/>
    </xf>
    <xf numFmtId="0" fontId="8" fillId="0" borderId="78" xfId="0" applyFont="1" applyFill="1" applyBorder="1" applyAlignment="1">
      <alignment horizontal="right" vertical="center" wrapText="1"/>
    </xf>
    <xf numFmtId="0" fontId="8" fillId="0" borderId="78" xfId="0" applyFont="1" applyFill="1" applyBorder="1" applyAlignment="1" applyProtection="1">
      <alignment horizontal="right" vertical="center" wrapText="1"/>
      <protection/>
    </xf>
    <xf numFmtId="0" fontId="25" fillId="0" borderId="24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13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76" xfId="0" applyFont="1" applyFill="1" applyBorder="1" applyAlignment="1">
      <alignment horizontal="left" vertical="center" wrapText="1"/>
    </xf>
    <xf numFmtId="0" fontId="25" fillId="0" borderId="55" xfId="0" applyNumberFormat="1" applyFont="1" applyFill="1" applyBorder="1" applyAlignment="1">
      <alignment horizontal="center" vertical="center" wrapText="1"/>
    </xf>
    <xf numFmtId="0" fontId="25" fillId="0" borderId="7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textRotation="90" wrapText="1"/>
    </xf>
    <xf numFmtId="0" fontId="16" fillId="0" borderId="45" xfId="0" applyFont="1" applyFill="1" applyBorder="1" applyAlignment="1">
      <alignment horizontal="center" vertical="center" textRotation="90" wrapText="1"/>
    </xf>
    <xf numFmtId="0" fontId="16" fillId="0" borderId="46" xfId="0" applyFont="1" applyFill="1" applyBorder="1" applyAlignment="1">
      <alignment horizontal="center" vertical="center" textRotation="90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left"/>
    </xf>
    <xf numFmtId="0" fontId="26" fillId="0" borderId="9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79" xfId="0" applyFont="1" applyFill="1" applyBorder="1" applyAlignment="1">
      <alignment vertical="center" wrapText="1"/>
    </xf>
    <xf numFmtId="0" fontId="25" fillId="0" borderId="8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49" fontId="25" fillId="0" borderId="55" xfId="0" applyNumberFormat="1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8" fillId="0" borderId="7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 shrinkToFit="1"/>
    </xf>
    <xf numFmtId="0" fontId="24" fillId="0" borderId="43" xfId="0" applyFont="1" applyFill="1" applyBorder="1" applyAlignment="1">
      <alignment horizontal="center" vertical="center" wrapText="1" shrinkToFi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16" xfId="0" applyFont="1" applyFill="1" applyBorder="1" applyAlignment="1">
      <alignment horizontal="center" vertical="center" wrapText="1" shrinkToFit="1"/>
    </xf>
    <xf numFmtId="0" fontId="24" fillId="0" borderId="48" xfId="0" applyFont="1" applyFill="1" applyBorder="1" applyAlignment="1">
      <alignment horizontal="center" vertical="center" wrapText="1" shrinkToFit="1"/>
    </xf>
    <xf numFmtId="0" fontId="24" fillId="0" borderId="35" xfId="0" applyFont="1" applyFill="1" applyBorder="1" applyAlignment="1">
      <alignment horizontal="center" vertical="center" wrapText="1" shrinkToFi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 textRotation="90"/>
    </xf>
    <xf numFmtId="0" fontId="7" fillId="0" borderId="24" xfId="0" applyNumberFormat="1" applyFont="1" applyFill="1" applyBorder="1" applyAlignment="1">
      <alignment horizontal="center" vertical="center" textRotation="90"/>
    </xf>
    <xf numFmtId="0" fontId="7" fillId="0" borderId="57" xfId="0" applyNumberFormat="1" applyFont="1" applyFill="1" applyBorder="1" applyAlignment="1">
      <alignment horizontal="center" vertical="center" textRotation="90"/>
    </xf>
    <xf numFmtId="0" fontId="7" fillId="0" borderId="80" xfId="0" applyNumberFormat="1" applyFont="1" applyFill="1" applyBorder="1" applyAlignment="1">
      <alignment horizontal="center" vertical="center" textRotation="90" wrapText="1"/>
    </xf>
    <xf numFmtId="0" fontId="7" fillId="0" borderId="25" xfId="0" applyNumberFormat="1" applyFont="1" applyFill="1" applyBorder="1" applyAlignment="1">
      <alignment horizontal="center" vertical="center" textRotation="90" wrapText="1"/>
    </xf>
    <xf numFmtId="0" fontId="7" fillId="0" borderId="33" xfId="0" applyNumberFormat="1" applyFont="1" applyFill="1" applyBorder="1" applyAlignment="1">
      <alignment horizontal="center" vertical="center" textRotation="90" wrapText="1"/>
    </xf>
    <xf numFmtId="0" fontId="3" fillId="0" borderId="22" xfId="0" applyNumberFormat="1" applyFont="1" applyFill="1" applyBorder="1" applyAlignment="1">
      <alignment horizontal="center" vertical="center" textRotation="90"/>
    </xf>
    <xf numFmtId="0" fontId="3" fillId="0" borderId="24" xfId="0" applyNumberFormat="1" applyFont="1" applyFill="1" applyBorder="1" applyAlignment="1">
      <alignment horizontal="center" vertical="center" textRotation="90"/>
    </xf>
    <xf numFmtId="0" fontId="3" fillId="0" borderId="57" xfId="0" applyNumberFormat="1" applyFont="1" applyFill="1" applyBorder="1" applyAlignment="1">
      <alignment horizontal="center" vertical="center" textRotation="90"/>
    </xf>
    <xf numFmtId="0" fontId="3" fillId="0" borderId="38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4" xfId="0" applyNumberFormat="1" applyFont="1" applyFill="1" applyBorder="1" applyAlignment="1">
      <alignment horizontal="center" vertical="center" textRotation="90" wrapText="1"/>
    </xf>
    <xf numFmtId="49" fontId="3" fillId="0" borderId="57" xfId="0" applyNumberFormat="1" applyFont="1" applyFill="1" applyBorder="1" applyAlignment="1">
      <alignment horizontal="center" vertical="center" textRotation="90" wrapText="1"/>
    </xf>
    <xf numFmtId="49" fontId="3" fillId="0" borderId="38" xfId="0" applyNumberFormat="1" applyFont="1" applyFill="1" applyBorder="1" applyAlignment="1">
      <alignment horizontal="center" vertical="center" textRotation="90" wrapText="1"/>
    </xf>
    <xf numFmtId="49" fontId="3" fillId="0" borderId="39" xfId="0" applyNumberFormat="1" applyFont="1" applyFill="1" applyBorder="1" applyAlignment="1">
      <alignment horizontal="center" vertical="center" textRotation="90" wrapText="1"/>
    </xf>
    <xf numFmtId="49" fontId="3" fillId="0" borderId="40" xfId="0" applyNumberFormat="1" applyFont="1" applyFill="1" applyBorder="1" applyAlignment="1">
      <alignment horizontal="center" vertical="center" textRotation="90" wrapText="1"/>
    </xf>
    <xf numFmtId="49" fontId="3" fillId="0" borderId="38" xfId="0" applyNumberFormat="1" applyFont="1" applyFill="1" applyBorder="1" applyAlignment="1">
      <alignment horizontal="center" vertical="center" textRotation="90"/>
    </xf>
    <xf numFmtId="49" fontId="3" fillId="0" borderId="39" xfId="0" applyNumberFormat="1" applyFont="1" applyFill="1" applyBorder="1" applyAlignment="1">
      <alignment horizontal="center" vertical="center" textRotation="90"/>
    </xf>
    <xf numFmtId="49" fontId="3" fillId="0" borderId="40" xfId="0" applyNumberFormat="1" applyFont="1" applyFill="1" applyBorder="1" applyAlignment="1">
      <alignment horizontal="center" vertical="center" textRotation="90"/>
    </xf>
    <xf numFmtId="0" fontId="16" fillId="0" borderId="39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textRotation="90" wrapText="1"/>
    </xf>
    <xf numFmtId="0" fontId="3" fillId="0" borderId="33" xfId="0" applyNumberFormat="1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 textRotation="90" wrapText="1"/>
    </xf>
    <xf numFmtId="0" fontId="3" fillId="0" borderId="45" xfId="0" applyNumberFormat="1" applyFont="1" applyFill="1" applyBorder="1" applyAlignment="1">
      <alignment horizontal="center" vertical="center" textRotation="90" wrapText="1"/>
    </xf>
    <xf numFmtId="0" fontId="3" fillId="0" borderId="46" xfId="0" applyNumberFormat="1" applyFont="1" applyFill="1" applyBorder="1" applyAlignment="1">
      <alignment horizontal="center" vertical="center" textRotation="90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33" xfId="0" applyNumberFormat="1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39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 shrinkToFit="1"/>
    </xf>
    <xf numFmtId="0" fontId="25" fillId="0" borderId="39" xfId="0" applyNumberFormat="1" applyFont="1" applyFill="1" applyBorder="1" applyAlignment="1">
      <alignment horizontal="center" vertical="center" wrapText="1" shrinkToFit="1"/>
    </xf>
    <xf numFmtId="0" fontId="25" fillId="0" borderId="25" xfId="0" applyNumberFormat="1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0" fontId="24" fillId="0" borderId="39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 shrinkToFit="1"/>
    </xf>
    <xf numFmtId="0" fontId="24" fillId="0" borderId="38" xfId="0" applyFont="1" applyFill="1" applyBorder="1" applyAlignment="1">
      <alignment horizontal="center" vertical="center" wrapText="1" shrinkToFit="1"/>
    </xf>
    <xf numFmtId="0" fontId="24" fillId="0" borderId="70" xfId="0" applyFont="1" applyFill="1" applyBorder="1" applyAlignment="1">
      <alignment horizontal="center" vertical="center" wrapText="1" shrinkToFit="1"/>
    </xf>
    <xf numFmtId="0" fontId="24" fillId="0" borderId="74" xfId="0" applyFont="1" applyFill="1" applyBorder="1" applyAlignment="1">
      <alignment horizontal="center" vertical="center" wrapText="1" shrinkToFit="1"/>
    </xf>
    <xf numFmtId="0" fontId="24" fillId="0" borderId="40" xfId="0" applyFont="1" applyFill="1" applyBorder="1" applyAlignment="1">
      <alignment horizontal="center" vertical="center" wrapText="1" shrinkToFit="1"/>
    </xf>
    <xf numFmtId="0" fontId="24" fillId="0" borderId="76" xfId="0" applyFont="1" applyFill="1" applyBorder="1" applyAlignment="1">
      <alignment horizontal="center" vertical="center" wrapText="1" shrinkToFit="1"/>
    </xf>
    <xf numFmtId="0" fontId="8" fillId="0" borderId="83" xfId="0" applyNumberFormat="1" applyFont="1" applyFill="1" applyBorder="1" applyAlignment="1">
      <alignment horizontal="center" vertical="center"/>
    </xf>
    <xf numFmtId="0" fontId="8" fillId="0" borderId="123" xfId="0" applyNumberFormat="1" applyFont="1" applyFill="1" applyBorder="1" applyAlignment="1">
      <alignment horizontal="center" vertical="center"/>
    </xf>
    <xf numFmtId="0" fontId="8" fillId="0" borderId="8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35" xfId="0" applyNumberFormat="1" applyFont="1" applyFill="1" applyBorder="1" applyAlignment="1">
      <alignment horizontal="center" vertical="center"/>
    </xf>
    <xf numFmtId="0" fontId="8" fillId="0" borderId="95" xfId="0" applyNumberFormat="1" applyFont="1" applyFill="1" applyBorder="1" applyAlignment="1">
      <alignment horizontal="center" vertical="center"/>
    </xf>
    <xf numFmtId="0" fontId="8" fillId="0" borderId="136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21" xfId="0" applyNumberFormat="1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8" fillId="0" borderId="13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 wrapText="1" shrinkToFit="1"/>
    </xf>
    <xf numFmtId="0" fontId="24" fillId="0" borderId="23" xfId="0" applyFont="1" applyFill="1" applyBorder="1" applyAlignment="1">
      <alignment horizontal="center" vertical="center" wrapText="1" shrinkToFit="1"/>
    </xf>
    <xf numFmtId="0" fontId="24" fillId="0" borderId="24" xfId="0" applyFont="1" applyFill="1" applyBorder="1" applyAlignment="1">
      <alignment horizontal="center" vertical="center" wrapText="1" shrinkToFit="1"/>
    </xf>
    <xf numFmtId="0" fontId="24" fillId="0" borderId="25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 applyProtection="1">
      <alignment vertical="center" wrapText="1"/>
      <protection/>
    </xf>
    <xf numFmtId="0" fontId="8" fillId="0" borderId="94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8" fillId="0" borderId="55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0" fontId="8" fillId="0" borderId="92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94" xfId="0" applyNumberFormat="1" applyFont="1" applyFill="1" applyBorder="1" applyAlignment="1" applyProtection="1">
      <alignment horizontal="center" vertical="center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7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0" fontId="8" fillId="0" borderId="138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 wrapText="1" shrinkToFit="1"/>
    </xf>
    <xf numFmtId="0" fontId="26" fillId="0" borderId="50" xfId="0" applyFont="1" applyFill="1" applyBorder="1" applyAlignment="1">
      <alignment horizontal="center" vertical="center" wrapText="1" shrinkToFit="1"/>
    </xf>
    <xf numFmtId="0" fontId="8" fillId="0" borderId="50" xfId="0" applyNumberFormat="1" applyFont="1" applyFill="1" applyBorder="1" applyAlignment="1">
      <alignment horizontal="center" vertical="center" wrapText="1" shrinkToFi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139" xfId="0" applyNumberFormat="1" applyFont="1" applyFill="1" applyBorder="1" applyAlignment="1">
      <alignment horizontal="center" vertical="center" wrapText="1" shrinkToFit="1"/>
    </xf>
    <xf numFmtId="0" fontId="8" fillId="0" borderId="78" xfId="0" applyNumberFormat="1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9" xfId="0" applyNumberFormat="1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140" xfId="0" applyNumberFormat="1" applyFont="1" applyFill="1" applyBorder="1" applyAlignment="1">
      <alignment horizontal="center" vertical="center" wrapText="1" shrinkToFit="1"/>
    </xf>
    <xf numFmtId="0" fontId="8" fillId="0" borderId="55" xfId="0" applyNumberFormat="1" applyFont="1" applyFill="1" applyBorder="1" applyAlignment="1">
      <alignment horizontal="center" vertical="center" wrapText="1" shrinkToFit="1"/>
    </xf>
    <xf numFmtId="0" fontId="8" fillId="0" borderId="55" xfId="0" applyNumberFormat="1" applyFont="1" applyFill="1" applyBorder="1" applyAlignment="1">
      <alignment horizontal="center" vertical="center" wrapText="1" shrinkToFit="1"/>
    </xf>
    <xf numFmtId="0" fontId="8" fillId="0" borderId="55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>
      <alignment horizontal="center" vertical="center" wrapText="1" shrinkToFit="1"/>
    </xf>
    <xf numFmtId="0" fontId="8" fillId="0" borderId="94" xfId="0" applyNumberFormat="1" applyFont="1" applyFill="1" applyBorder="1" applyAlignment="1">
      <alignment horizontal="center" vertical="center" wrapText="1" shrinkToFit="1"/>
    </xf>
    <xf numFmtId="0" fontId="8" fillId="0" borderId="77" xfId="0" applyFont="1" applyFill="1" applyBorder="1" applyAlignment="1">
      <alignment horizontal="right" vertical="center" wrapText="1" shrinkToFit="1"/>
    </xf>
    <xf numFmtId="0" fontId="25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0" xfId="0" applyNumberFormat="1" applyFont="1" applyFill="1" applyBorder="1" applyAlignment="1" applyProtection="1">
      <alignment horizontal="center" vertical="justify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left" vertical="justify"/>
      <protection/>
    </xf>
    <xf numFmtId="0" fontId="24" fillId="0" borderId="42" xfId="0" applyFont="1" applyFill="1" applyBorder="1" applyAlignment="1" applyProtection="1">
      <alignment/>
      <protection/>
    </xf>
    <xf numFmtId="0" fontId="25" fillId="0" borderId="42" xfId="0" applyFont="1" applyFill="1" applyBorder="1" applyAlignment="1">
      <alignment/>
    </xf>
    <xf numFmtId="0" fontId="8" fillId="0" borderId="42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49" fontId="8" fillId="0" borderId="0" xfId="0" applyNumberFormat="1" applyFont="1" applyFill="1" applyBorder="1" applyAlignment="1" applyProtection="1">
      <alignment horizontal="left" vertical="justify"/>
      <protection/>
    </xf>
    <xf numFmtId="49" fontId="8" fillId="0" borderId="42" xfId="0" applyNumberFormat="1" applyFont="1" applyFill="1" applyBorder="1" applyAlignment="1" applyProtection="1">
      <alignment horizontal="left" vertical="justify"/>
      <protection/>
    </xf>
    <xf numFmtId="49" fontId="8" fillId="0" borderId="42" xfId="0" applyNumberFormat="1" applyFont="1" applyFill="1" applyBorder="1" applyAlignment="1" applyProtection="1">
      <alignment horizontal="center" vertical="justify"/>
      <protection/>
    </xf>
    <xf numFmtId="0" fontId="25" fillId="0" borderId="42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 horizontal="right"/>
      <protection/>
    </xf>
    <xf numFmtId="0" fontId="25" fillId="0" borderId="79" xfId="0" applyFont="1" applyFill="1" applyBorder="1" applyAlignment="1">
      <alignment horizontal="left" vertical="center" wrapText="1"/>
    </xf>
    <xf numFmtId="0" fontId="25" fillId="0" borderId="8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2047875</xdr:colOff>
      <xdr:row>2</xdr:row>
      <xdr:rowOff>38100</xdr:rowOff>
    </xdr:from>
    <xdr:to>
      <xdr:col>20</xdr:col>
      <xdr:colOff>552450</xdr:colOff>
      <xdr:row>5</xdr:row>
      <xdr:rowOff>190500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695325"/>
          <a:ext cx="1714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12"/>
  <sheetViews>
    <sheetView tabSelected="1" view="pageBreakPreview" zoomScale="30" zoomScaleNormal="30" zoomScaleSheetLayoutView="30" zoomScalePageLayoutView="0" workbookViewId="0" topLeftCell="A1">
      <selection activeCell="A1" sqref="A1:IV16384"/>
    </sheetView>
  </sheetViews>
  <sheetFormatPr defaultColWidth="10.125" defaultRowHeight="12.75"/>
  <cols>
    <col min="1" max="1" width="30.375" style="5" customWidth="1"/>
    <col min="2" max="2" width="9.875" style="122" customWidth="1"/>
    <col min="3" max="19" width="6.375" style="122" hidden="1" customWidth="1"/>
    <col min="20" max="20" width="42.125" style="122" customWidth="1"/>
    <col min="21" max="21" width="134.625" style="71" customWidth="1"/>
    <col min="22" max="22" width="57.875" style="72" bestFit="1" customWidth="1"/>
    <col min="23" max="23" width="12.625" style="123" customWidth="1"/>
    <col min="24" max="24" width="25.625" style="124" customWidth="1"/>
    <col min="25" max="26" width="12.625" style="124" customWidth="1"/>
    <col min="27" max="27" width="14.625" style="124" customWidth="1"/>
    <col min="28" max="28" width="14.50390625" style="124" customWidth="1"/>
    <col min="29" max="29" width="12.625" style="124" customWidth="1"/>
    <col min="30" max="30" width="49.875" style="125" customWidth="1"/>
    <col min="31" max="31" width="15.125" style="3" customWidth="1"/>
    <col min="32" max="32" width="17.00390625" style="3" customWidth="1"/>
    <col min="33" max="33" width="13.50390625" style="3" customWidth="1"/>
    <col min="34" max="34" width="14.375" style="3" customWidth="1"/>
    <col min="35" max="35" width="17.00390625" style="3" customWidth="1"/>
    <col min="36" max="36" width="12.125" style="3" customWidth="1"/>
    <col min="37" max="37" width="16.50390625" style="3" customWidth="1"/>
    <col min="38" max="38" width="14.50390625" style="3" customWidth="1"/>
    <col min="39" max="39" width="17.50390625" style="3" customWidth="1"/>
    <col min="40" max="40" width="15.625" style="3" customWidth="1"/>
    <col min="41" max="41" width="12.625" style="3" customWidth="1"/>
    <col min="42" max="49" width="10.625" style="5" customWidth="1"/>
    <col min="50" max="51" width="17.00390625" style="5" customWidth="1"/>
    <col min="52" max="57" width="10.625" style="5" customWidth="1"/>
    <col min="58" max="16384" width="10.125" style="5" customWidth="1"/>
  </cols>
  <sheetData>
    <row r="1" ht="6.75" customHeight="1"/>
    <row r="2" spans="2:53" ht="45" customHeight="1">
      <c r="B2" s="467" t="s">
        <v>71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</row>
    <row r="3" ht="15.75" customHeight="1"/>
    <row r="4" spans="2:53" ht="56.25" customHeight="1">
      <c r="B4" s="468" t="s">
        <v>0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69"/>
      <c r="AY4" s="469"/>
      <c r="AZ4" s="469"/>
      <c r="BA4" s="469"/>
    </row>
    <row r="5" spans="2:53" ht="42.75" customHeight="1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126"/>
      <c r="V5" s="126"/>
      <c r="W5" s="475" t="s">
        <v>162</v>
      </c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7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0:57" ht="39.75">
      <c r="T6" s="471"/>
      <c r="U6" s="471"/>
      <c r="V6" s="75"/>
      <c r="W6" s="76"/>
      <c r="X6" s="476" t="s">
        <v>163</v>
      </c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56"/>
      <c r="AN6" s="56"/>
      <c r="AO6" s="56"/>
      <c r="AP6" s="56"/>
      <c r="AQ6" s="14"/>
      <c r="AR6" s="57"/>
      <c r="AS6" s="56"/>
      <c r="AT6" s="56"/>
      <c r="AU6" s="56"/>
      <c r="AV6" s="58" t="s">
        <v>1</v>
      </c>
      <c r="AW6" s="59"/>
      <c r="AX6" s="59"/>
      <c r="AY6" s="59"/>
      <c r="AZ6" s="59"/>
      <c r="BA6" s="59"/>
      <c r="BB6" s="474" t="s">
        <v>131</v>
      </c>
      <c r="BC6" s="474"/>
      <c r="BD6" s="474"/>
      <c r="BE6" s="60"/>
    </row>
    <row r="7" spans="2:57" s="15" customFormat="1" ht="43.5" customHeight="1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472" t="s">
        <v>63</v>
      </c>
      <c r="U7" s="472"/>
      <c r="V7" s="55"/>
      <c r="W7" s="360" t="s">
        <v>69</v>
      </c>
      <c r="X7" s="470"/>
      <c r="Y7" s="470"/>
      <c r="Z7" s="470"/>
      <c r="AA7" s="470"/>
      <c r="AB7" s="470"/>
      <c r="AC7" s="77" t="s">
        <v>2</v>
      </c>
      <c r="AD7" s="78"/>
      <c r="AE7" s="61" t="s">
        <v>135</v>
      </c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2"/>
      <c r="AR7" s="63"/>
      <c r="AS7" s="64"/>
      <c r="AT7" s="65"/>
      <c r="AU7" s="65"/>
      <c r="AV7" s="66" t="s">
        <v>3</v>
      </c>
      <c r="AW7" s="66"/>
      <c r="AX7" s="66"/>
      <c r="AY7" s="66"/>
      <c r="AZ7" s="66"/>
      <c r="BA7" s="473" t="s">
        <v>85</v>
      </c>
      <c r="BB7" s="473"/>
      <c r="BC7" s="473"/>
      <c r="BD7" s="473"/>
      <c r="BE7" s="11"/>
    </row>
    <row r="8" spans="2:57" s="15" customFormat="1" ht="75.75" customHeight="1"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571" t="s">
        <v>99</v>
      </c>
      <c r="U8" s="571"/>
      <c r="V8" s="571"/>
      <c r="W8" s="352" t="s">
        <v>169</v>
      </c>
      <c r="X8" s="352"/>
      <c r="Y8" s="352"/>
      <c r="Z8" s="352"/>
      <c r="AA8" s="352"/>
      <c r="AB8" s="352"/>
      <c r="AC8" s="352"/>
      <c r="AD8" s="352"/>
      <c r="AE8" s="67" t="s">
        <v>136</v>
      </c>
      <c r="AF8" s="67"/>
      <c r="AG8" s="67"/>
      <c r="AH8" s="67"/>
      <c r="AI8" s="67"/>
      <c r="AJ8" s="67"/>
      <c r="AK8" s="67"/>
      <c r="AL8" s="67"/>
      <c r="AM8" s="68"/>
      <c r="AN8" s="68"/>
      <c r="AO8" s="68"/>
      <c r="AP8" s="68"/>
      <c r="AQ8" s="68"/>
      <c r="AR8" s="68"/>
      <c r="AS8" s="68"/>
      <c r="AT8" s="68"/>
      <c r="AU8" s="65"/>
      <c r="AV8" s="66" t="s">
        <v>4</v>
      </c>
      <c r="AW8" s="66"/>
      <c r="AX8" s="66"/>
      <c r="AY8" s="66"/>
      <c r="AZ8" s="66"/>
      <c r="BA8" s="66"/>
      <c r="BB8" s="576" t="s">
        <v>78</v>
      </c>
      <c r="BC8" s="576"/>
      <c r="BD8" s="576"/>
      <c r="BE8" s="11"/>
    </row>
    <row r="9" spans="2:57" s="15" customFormat="1" ht="42" customHeight="1"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95"/>
      <c r="V9" s="128"/>
      <c r="W9" s="79"/>
      <c r="X9" s="80"/>
      <c r="Y9" s="80"/>
      <c r="Z9" s="80"/>
      <c r="AA9" s="80"/>
      <c r="AB9" s="80"/>
      <c r="AC9" s="80"/>
      <c r="AD9" s="81"/>
      <c r="AE9" s="354" t="s">
        <v>130</v>
      </c>
      <c r="AF9" s="354"/>
      <c r="AG9" s="354"/>
      <c r="AH9" s="354"/>
      <c r="AI9" s="354"/>
      <c r="AJ9" s="354"/>
      <c r="AK9" s="354"/>
      <c r="AL9" s="69"/>
      <c r="AM9" s="69"/>
      <c r="AN9" s="69"/>
      <c r="AO9" s="69"/>
      <c r="AP9" s="69"/>
      <c r="AQ9" s="69"/>
      <c r="AR9" s="69"/>
      <c r="AS9" s="69"/>
      <c r="AT9" s="69"/>
      <c r="AU9" s="70"/>
      <c r="AV9" s="70"/>
      <c r="AW9" s="66"/>
      <c r="AX9" s="66"/>
      <c r="AY9" s="66"/>
      <c r="AZ9" s="66"/>
      <c r="BA9" s="66"/>
      <c r="BB9" s="10"/>
      <c r="BC9" s="10"/>
      <c r="BD9" s="10"/>
      <c r="BE9" s="11"/>
    </row>
    <row r="10" spans="1:58" s="15" customFormat="1" ht="48" customHeight="1">
      <c r="A10" s="567" t="s">
        <v>103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67"/>
      <c r="Q10" s="567"/>
      <c r="R10" s="567"/>
      <c r="S10" s="567"/>
      <c r="T10" s="567"/>
      <c r="U10" s="567"/>
      <c r="V10" s="567"/>
      <c r="W10" s="355" t="s">
        <v>67</v>
      </c>
      <c r="X10" s="554"/>
      <c r="Y10" s="554"/>
      <c r="Z10" s="554"/>
      <c r="AA10" s="554"/>
      <c r="AB10" s="554"/>
      <c r="AC10" s="77" t="s">
        <v>2</v>
      </c>
      <c r="AD10" s="575" t="s">
        <v>61</v>
      </c>
      <c r="AE10" s="575"/>
      <c r="AF10" s="575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2"/>
      <c r="AR10" s="65"/>
      <c r="AS10" s="64"/>
      <c r="AT10" s="65"/>
      <c r="AU10" s="65"/>
      <c r="AV10" s="66" t="s">
        <v>5</v>
      </c>
      <c r="AW10" s="66"/>
      <c r="AX10" s="66"/>
      <c r="AY10" s="66"/>
      <c r="AZ10" s="66"/>
      <c r="BA10" s="544" t="s">
        <v>151</v>
      </c>
      <c r="BB10" s="544"/>
      <c r="BC10" s="544"/>
      <c r="BD10" s="544"/>
      <c r="BE10" s="544"/>
      <c r="BF10" s="544"/>
    </row>
    <row r="11" spans="2:58" s="15" customFormat="1" ht="48" customHeight="1"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568" t="s">
        <v>168</v>
      </c>
      <c r="U11" s="568"/>
      <c r="V11" s="568"/>
      <c r="W11" s="355" t="s">
        <v>6</v>
      </c>
      <c r="X11" s="355"/>
      <c r="Y11" s="355"/>
      <c r="Z11" s="355"/>
      <c r="AA11" s="355"/>
      <c r="AB11" s="355"/>
      <c r="AC11" s="77" t="s">
        <v>2</v>
      </c>
      <c r="AD11" s="353" t="s">
        <v>170</v>
      </c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62"/>
      <c r="AV11" s="62"/>
      <c r="AW11" s="62"/>
      <c r="AX11" s="62"/>
      <c r="AY11" s="62"/>
      <c r="AZ11" s="222" t="s">
        <v>150</v>
      </c>
      <c r="BA11" s="222"/>
      <c r="BB11" s="222"/>
      <c r="BC11" s="222"/>
      <c r="BD11" s="222"/>
      <c r="BE11" s="222"/>
      <c r="BF11" s="222"/>
    </row>
    <row r="12" spans="2:38" s="15" customFormat="1" ht="36" thickBot="1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95"/>
      <c r="V12" s="95"/>
      <c r="W12" s="129"/>
      <c r="X12" s="130"/>
      <c r="Y12" s="130"/>
      <c r="Z12" s="130"/>
      <c r="AA12" s="131"/>
      <c r="AB12" s="131"/>
      <c r="AC12" s="131"/>
      <c r="AD12" s="131"/>
      <c r="AE12" s="132"/>
      <c r="AF12" s="132"/>
      <c r="AG12" s="132"/>
      <c r="AH12" s="132"/>
      <c r="AI12" s="132"/>
      <c r="AJ12" s="132"/>
      <c r="AK12" s="132"/>
      <c r="AL12" s="132"/>
    </row>
    <row r="13" spans="2:57" s="82" customFormat="1" ht="94.5" customHeight="1">
      <c r="B13" s="555" t="s">
        <v>7</v>
      </c>
      <c r="C13" s="203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5"/>
      <c r="T13" s="599" t="s">
        <v>87</v>
      </c>
      <c r="U13" s="600"/>
      <c r="V13" s="577"/>
      <c r="W13" s="605" t="s">
        <v>8</v>
      </c>
      <c r="X13" s="558"/>
      <c r="Y13" s="558"/>
      <c r="Z13" s="558"/>
      <c r="AA13" s="558"/>
      <c r="AB13" s="558"/>
      <c r="AC13" s="558"/>
      <c r="AD13" s="559"/>
      <c r="AE13" s="606" t="s">
        <v>64</v>
      </c>
      <c r="AF13" s="607"/>
      <c r="AG13" s="641" t="s">
        <v>9</v>
      </c>
      <c r="AH13" s="642"/>
      <c r="AI13" s="642"/>
      <c r="AJ13" s="642"/>
      <c r="AK13" s="642"/>
      <c r="AL13" s="642"/>
      <c r="AM13" s="642"/>
      <c r="AN13" s="607"/>
      <c r="AO13" s="645" t="s">
        <v>10</v>
      </c>
      <c r="AP13" s="648" t="s">
        <v>11</v>
      </c>
      <c r="AQ13" s="649"/>
      <c r="AR13" s="649"/>
      <c r="AS13" s="649"/>
      <c r="AT13" s="649"/>
      <c r="AU13" s="649"/>
      <c r="AV13" s="649"/>
      <c r="AW13" s="650"/>
      <c r="AX13" s="572" t="s">
        <v>72</v>
      </c>
      <c r="AY13" s="573"/>
      <c r="AZ13" s="573"/>
      <c r="BA13" s="573"/>
      <c r="BB13" s="573"/>
      <c r="BC13" s="573"/>
      <c r="BD13" s="573"/>
      <c r="BE13" s="574"/>
    </row>
    <row r="14" spans="2:57" s="82" customFormat="1" ht="48" customHeight="1">
      <c r="B14" s="556"/>
      <c r="C14" s="204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6"/>
      <c r="T14" s="601"/>
      <c r="U14" s="602"/>
      <c r="V14" s="578"/>
      <c r="W14" s="560"/>
      <c r="X14" s="561"/>
      <c r="Y14" s="561"/>
      <c r="Z14" s="561"/>
      <c r="AA14" s="561"/>
      <c r="AB14" s="561"/>
      <c r="AC14" s="561"/>
      <c r="AD14" s="562"/>
      <c r="AE14" s="608"/>
      <c r="AF14" s="609"/>
      <c r="AG14" s="608"/>
      <c r="AH14" s="643"/>
      <c r="AI14" s="643"/>
      <c r="AJ14" s="643"/>
      <c r="AK14" s="643"/>
      <c r="AL14" s="643"/>
      <c r="AM14" s="643"/>
      <c r="AN14" s="609"/>
      <c r="AO14" s="646"/>
      <c r="AP14" s="651"/>
      <c r="AQ14" s="652"/>
      <c r="AR14" s="652"/>
      <c r="AS14" s="652"/>
      <c r="AT14" s="652"/>
      <c r="AU14" s="652"/>
      <c r="AV14" s="652"/>
      <c r="AW14" s="653"/>
      <c r="AX14" s="310" t="s">
        <v>129</v>
      </c>
      <c r="AY14" s="311"/>
      <c r="AZ14" s="311"/>
      <c r="BA14" s="311"/>
      <c r="BB14" s="311"/>
      <c r="BC14" s="311"/>
      <c r="BD14" s="311"/>
      <c r="BE14" s="312"/>
    </row>
    <row r="15" spans="2:59" s="82" customFormat="1" ht="67.5" customHeight="1" thickBot="1">
      <c r="B15" s="556"/>
      <c r="C15" s="204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6"/>
      <c r="T15" s="601"/>
      <c r="U15" s="602"/>
      <c r="V15" s="578"/>
      <c r="W15" s="560"/>
      <c r="X15" s="561"/>
      <c r="Y15" s="561"/>
      <c r="Z15" s="561"/>
      <c r="AA15" s="561"/>
      <c r="AB15" s="561"/>
      <c r="AC15" s="561"/>
      <c r="AD15" s="562"/>
      <c r="AE15" s="610"/>
      <c r="AF15" s="611"/>
      <c r="AG15" s="610"/>
      <c r="AH15" s="644"/>
      <c r="AI15" s="644"/>
      <c r="AJ15" s="644"/>
      <c r="AK15" s="644"/>
      <c r="AL15" s="644"/>
      <c r="AM15" s="644"/>
      <c r="AN15" s="611"/>
      <c r="AO15" s="646"/>
      <c r="AP15" s="654"/>
      <c r="AQ15" s="655"/>
      <c r="AR15" s="655"/>
      <c r="AS15" s="655"/>
      <c r="AT15" s="655"/>
      <c r="AU15" s="655"/>
      <c r="AV15" s="655"/>
      <c r="AW15" s="656"/>
      <c r="AX15" s="657" t="s">
        <v>180</v>
      </c>
      <c r="AY15" s="313"/>
      <c r="AZ15" s="313"/>
      <c r="BA15" s="313"/>
      <c r="BB15" s="313"/>
      <c r="BC15" s="313"/>
      <c r="BD15" s="313"/>
      <c r="BE15" s="314"/>
      <c r="BF15" s="635" t="s">
        <v>134</v>
      </c>
      <c r="BG15" s="635"/>
    </row>
    <row r="16" spans="2:59" s="82" customFormat="1" ht="30" customHeight="1">
      <c r="B16" s="556"/>
      <c r="C16" s="204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6"/>
      <c r="T16" s="601"/>
      <c r="U16" s="602"/>
      <c r="V16" s="578"/>
      <c r="W16" s="560"/>
      <c r="X16" s="561"/>
      <c r="Y16" s="561"/>
      <c r="Z16" s="561"/>
      <c r="AA16" s="561"/>
      <c r="AB16" s="561"/>
      <c r="AC16" s="561"/>
      <c r="AD16" s="562"/>
      <c r="AE16" s="612" t="s">
        <v>12</v>
      </c>
      <c r="AF16" s="615" t="s">
        <v>13</v>
      </c>
      <c r="AG16" s="618" t="s">
        <v>14</v>
      </c>
      <c r="AH16" s="621" t="s">
        <v>15</v>
      </c>
      <c r="AI16" s="621"/>
      <c r="AJ16" s="621"/>
      <c r="AK16" s="621"/>
      <c r="AL16" s="621"/>
      <c r="AM16" s="621"/>
      <c r="AN16" s="622"/>
      <c r="AO16" s="646"/>
      <c r="AP16" s="623" t="s">
        <v>16</v>
      </c>
      <c r="AQ16" s="626" t="s">
        <v>17</v>
      </c>
      <c r="AR16" s="626" t="s">
        <v>18</v>
      </c>
      <c r="AS16" s="629" t="s">
        <v>19</v>
      </c>
      <c r="AT16" s="629" t="s">
        <v>20</v>
      </c>
      <c r="AU16" s="626" t="s">
        <v>21</v>
      </c>
      <c r="AV16" s="626" t="s">
        <v>22</v>
      </c>
      <c r="AW16" s="660" t="s">
        <v>23</v>
      </c>
      <c r="AX16" s="663" t="s">
        <v>157</v>
      </c>
      <c r="AY16" s="477"/>
      <c r="AZ16" s="477"/>
      <c r="BA16" s="478"/>
      <c r="BB16" s="664" t="s">
        <v>158</v>
      </c>
      <c r="BC16" s="325"/>
      <c r="BD16" s="325"/>
      <c r="BE16" s="326"/>
      <c r="BF16" s="270">
        <v>6</v>
      </c>
      <c r="BG16" s="271">
        <v>5</v>
      </c>
    </row>
    <row r="17" spans="2:59" s="83" customFormat="1" ht="30" customHeight="1">
      <c r="B17" s="556"/>
      <c r="C17" s="204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6"/>
      <c r="T17" s="601"/>
      <c r="U17" s="602"/>
      <c r="V17" s="578"/>
      <c r="W17" s="560"/>
      <c r="X17" s="561"/>
      <c r="Y17" s="561"/>
      <c r="Z17" s="561"/>
      <c r="AA17" s="561"/>
      <c r="AB17" s="561"/>
      <c r="AC17" s="561"/>
      <c r="AD17" s="562"/>
      <c r="AE17" s="613"/>
      <c r="AF17" s="616"/>
      <c r="AG17" s="619"/>
      <c r="AH17" s="632" t="s">
        <v>74</v>
      </c>
      <c r="AI17" s="632"/>
      <c r="AJ17" s="632" t="s">
        <v>79</v>
      </c>
      <c r="AK17" s="632"/>
      <c r="AL17" s="632" t="s">
        <v>80</v>
      </c>
      <c r="AM17" s="632"/>
      <c r="AN17" s="633" t="s">
        <v>70</v>
      </c>
      <c r="AO17" s="646"/>
      <c r="AP17" s="624"/>
      <c r="AQ17" s="627"/>
      <c r="AR17" s="627"/>
      <c r="AS17" s="630"/>
      <c r="AT17" s="630"/>
      <c r="AU17" s="627"/>
      <c r="AV17" s="627"/>
      <c r="AW17" s="661"/>
      <c r="AX17" s="638" t="s">
        <v>159</v>
      </c>
      <c r="AY17" s="639"/>
      <c r="AZ17" s="639"/>
      <c r="BA17" s="640"/>
      <c r="BB17" s="638" t="s">
        <v>159</v>
      </c>
      <c r="BC17" s="639"/>
      <c r="BD17" s="639"/>
      <c r="BE17" s="640"/>
      <c r="BF17" s="272" t="s">
        <v>48</v>
      </c>
      <c r="BG17" s="272" t="s">
        <v>49</v>
      </c>
    </row>
    <row r="18" spans="2:57" s="83" customFormat="1" ht="45" customHeight="1">
      <c r="B18" s="556"/>
      <c r="C18" s="204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6"/>
      <c r="T18" s="601"/>
      <c r="U18" s="602"/>
      <c r="V18" s="578"/>
      <c r="W18" s="560"/>
      <c r="X18" s="561"/>
      <c r="Y18" s="561"/>
      <c r="Z18" s="561"/>
      <c r="AA18" s="561"/>
      <c r="AB18" s="561"/>
      <c r="AC18" s="561"/>
      <c r="AD18" s="562"/>
      <c r="AE18" s="613"/>
      <c r="AF18" s="616"/>
      <c r="AG18" s="619"/>
      <c r="AH18" s="632"/>
      <c r="AI18" s="632"/>
      <c r="AJ18" s="632"/>
      <c r="AK18" s="632"/>
      <c r="AL18" s="632"/>
      <c r="AM18" s="632"/>
      <c r="AN18" s="633"/>
      <c r="AO18" s="646"/>
      <c r="AP18" s="624"/>
      <c r="AQ18" s="627"/>
      <c r="AR18" s="627"/>
      <c r="AS18" s="630"/>
      <c r="AT18" s="630"/>
      <c r="AU18" s="627"/>
      <c r="AV18" s="627"/>
      <c r="AW18" s="661"/>
      <c r="AX18" s="636" t="s">
        <v>14</v>
      </c>
      <c r="AY18" s="635" t="s">
        <v>25</v>
      </c>
      <c r="AZ18" s="635"/>
      <c r="BA18" s="658"/>
      <c r="BB18" s="636" t="s">
        <v>14</v>
      </c>
      <c r="BC18" s="635" t="s">
        <v>25</v>
      </c>
      <c r="BD18" s="635"/>
      <c r="BE18" s="658"/>
    </row>
    <row r="19" spans="2:57" s="83" customFormat="1" ht="175.5" customHeight="1" thickBot="1">
      <c r="B19" s="557"/>
      <c r="C19" s="204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6"/>
      <c r="T19" s="603"/>
      <c r="U19" s="604"/>
      <c r="V19" s="579"/>
      <c r="W19" s="563"/>
      <c r="X19" s="564"/>
      <c r="Y19" s="564"/>
      <c r="Z19" s="564"/>
      <c r="AA19" s="564"/>
      <c r="AB19" s="564"/>
      <c r="AC19" s="564"/>
      <c r="AD19" s="565"/>
      <c r="AE19" s="614"/>
      <c r="AF19" s="617"/>
      <c r="AG19" s="620"/>
      <c r="AH19" s="207" t="s">
        <v>75</v>
      </c>
      <c r="AI19" s="273" t="s">
        <v>76</v>
      </c>
      <c r="AJ19" s="207" t="s">
        <v>75</v>
      </c>
      <c r="AK19" s="273" t="s">
        <v>76</v>
      </c>
      <c r="AL19" s="207" t="s">
        <v>75</v>
      </c>
      <c r="AM19" s="273" t="s">
        <v>76</v>
      </c>
      <c r="AN19" s="634"/>
      <c r="AO19" s="647"/>
      <c r="AP19" s="625"/>
      <c r="AQ19" s="628"/>
      <c r="AR19" s="628"/>
      <c r="AS19" s="631"/>
      <c r="AT19" s="631"/>
      <c r="AU19" s="628"/>
      <c r="AV19" s="628"/>
      <c r="AW19" s="662"/>
      <c r="AX19" s="637"/>
      <c r="AY19" s="274" t="s">
        <v>24</v>
      </c>
      <c r="AZ19" s="274" t="s">
        <v>26</v>
      </c>
      <c r="BA19" s="275" t="s">
        <v>27</v>
      </c>
      <c r="BB19" s="637"/>
      <c r="BC19" s="274" t="s">
        <v>24</v>
      </c>
      <c r="BD19" s="274" t="s">
        <v>26</v>
      </c>
      <c r="BE19" s="275" t="s">
        <v>73</v>
      </c>
    </row>
    <row r="20" spans="2:57" s="133" customFormat="1" ht="42.75" customHeight="1" thickBot="1">
      <c r="B20" s="208">
        <v>1</v>
      </c>
      <c r="C20" s="209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1"/>
      <c r="T20" s="569">
        <v>2</v>
      </c>
      <c r="U20" s="570"/>
      <c r="V20" s="546"/>
      <c r="W20" s="545">
        <v>3</v>
      </c>
      <c r="X20" s="546"/>
      <c r="Y20" s="546"/>
      <c r="Z20" s="546"/>
      <c r="AA20" s="546"/>
      <c r="AB20" s="546"/>
      <c r="AC20" s="546"/>
      <c r="AD20" s="547"/>
      <c r="AE20" s="212">
        <v>4</v>
      </c>
      <c r="AF20" s="213">
        <v>5</v>
      </c>
      <c r="AG20" s="214">
        <v>6</v>
      </c>
      <c r="AH20" s="215">
        <v>7</v>
      </c>
      <c r="AI20" s="215"/>
      <c r="AJ20" s="215"/>
      <c r="AK20" s="215"/>
      <c r="AL20" s="215"/>
      <c r="AM20" s="215"/>
      <c r="AN20" s="213">
        <v>9</v>
      </c>
      <c r="AO20" s="216">
        <v>10</v>
      </c>
      <c r="AP20" s="214">
        <v>11</v>
      </c>
      <c r="AQ20" s="215">
        <v>12</v>
      </c>
      <c r="AR20" s="215">
        <v>13</v>
      </c>
      <c r="AS20" s="215">
        <v>14</v>
      </c>
      <c r="AT20" s="215">
        <v>15</v>
      </c>
      <c r="AU20" s="215">
        <v>16</v>
      </c>
      <c r="AV20" s="215">
        <v>17</v>
      </c>
      <c r="AW20" s="213">
        <v>18</v>
      </c>
      <c r="AX20" s="276">
        <v>19</v>
      </c>
      <c r="AY20" s="277">
        <v>20</v>
      </c>
      <c r="AZ20" s="277">
        <v>21</v>
      </c>
      <c r="BA20" s="278">
        <v>22</v>
      </c>
      <c r="BB20" s="276">
        <v>23</v>
      </c>
      <c r="BC20" s="277">
        <v>24</v>
      </c>
      <c r="BD20" s="277">
        <v>25</v>
      </c>
      <c r="BE20" s="278">
        <v>26</v>
      </c>
    </row>
    <row r="21" spans="2:57" s="1" customFormat="1" ht="79.5" customHeight="1" thickBot="1">
      <c r="B21" s="322" t="s">
        <v>88</v>
      </c>
      <c r="C21" s="323"/>
      <c r="D21" s="323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4"/>
    </row>
    <row r="22" spans="2:66" s="52" customFormat="1" ht="36" thickBot="1">
      <c r="B22" s="319" t="s">
        <v>89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1"/>
      <c r="BF22" s="16"/>
      <c r="BG22" s="16"/>
      <c r="BH22" s="16"/>
      <c r="BI22" s="16"/>
      <c r="BJ22" s="16"/>
      <c r="BL22" s="51"/>
      <c r="BM22" s="51"/>
      <c r="BN22" s="51"/>
    </row>
    <row r="23" spans="2:57" s="84" customFormat="1" ht="114" customHeight="1">
      <c r="B23" s="104">
        <v>1</v>
      </c>
      <c r="C23" s="105" t="s">
        <v>106</v>
      </c>
      <c r="D23" s="106" t="s">
        <v>107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  <c r="T23" s="481" t="s">
        <v>106</v>
      </c>
      <c r="U23" s="482"/>
      <c r="V23" s="483"/>
      <c r="W23" s="700" t="s">
        <v>181</v>
      </c>
      <c r="X23" s="680"/>
      <c r="Y23" s="680"/>
      <c r="Z23" s="680"/>
      <c r="AA23" s="680"/>
      <c r="AB23" s="680"/>
      <c r="AC23" s="680"/>
      <c r="AD23" s="701"/>
      <c r="AE23" s="237">
        <v>1</v>
      </c>
      <c r="AF23" s="238">
        <f aca="true" t="shared" si="0" ref="AF23:AF28">AE23*30</f>
        <v>30</v>
      </c>
      <c r="AG23" s="237">
        <f aca="true" t="shared" si="1" ref="AG23:AG28">AH23+AJ23+AL23</f>
        <v>18</v>
      </c>
      <c r="AH23" s="239">
        <v>12</v>
      </c>
      <c r="AI23" s="239"/>
      <c r="AJ23" s="239">
        <v>6</v>
      </c>
      <c r="AK23" s="239"/>
      <c r="AL23" s="239"/>
      <c r="AM23" s="239"/>
      <c r="AN23" s="239"/>
      <c r="AO23" s="238">
        <f aca="true" t="shared" si="2" ref="AO23:AO28">AF23-AG23</f>
        <v>12</v>
      </c>
      <c r="AP23" s="240"/>
      <c r="AQ23" s="241"/>
      <c r="AR23" s="241"/>
      <c r="AS23" s="241"/>
      <c r="AT23" s="241"/>
      <c r="AU23" s="241"/>
      <c r="AV23" s="241"/>
      <c r="AW23" s="242"/>
      <c r="AX23" s="240">
        <f aca="true" t="shared" si="3" ref="AX23:AX28">AY23+AZ23+BA23</f>
        <v>1</v>
      </c>
      <c r="AY23" s="241">
        <v>0.67</v>
      </c>
      <c r="AZ23" s="241">
        <v>0.33</v>
      </c>
      <c r="BA23" s="242"/>
      <c r="BB23" s="243">
        <f aca="true" t="shared" si="4" ref="BB23:BB28">BC23+BD23+BE23</f>
        <v>0</v>
      </c>
      <c r="BC23" s="45"/>
      <c r="BD23" s="45"/>
      <c r="BE23" s="49"/>
    </row>
    <row r="24" spans="2:57" s="84" customFormat="1" ht="97.5" customHeight="1">
      <c r="B24" s="102">
        <v>2</v>
      </c>
      <c r="C24" s="100" t="s">
        <v>108</v>
      </c>
      <c r="D24" s="99" t="s">
        <v>109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108"/>
      <c r="T24" s="330" t="s">
        <v>108</v>
      </c>
      <c r="U24" s="331"/>
      <c r="V24" s="332"/>
      <c r="W24" s="668" t="s">
        <v>182</v>
      </c>
      <c r="X24" s="669"/>
      <c r="Y24" s="669"/>
      <c r="Z24" s="669"/>
      <c r="AA24" s="669"/>
      <c r="AB24" s="669"/>
      <c r="AC24" s="669"/>
      <c r="AD24" s="670"/>
      <c r="AE24" s="244">
        <v>2</v>
      </c>
      <c r="AF24" s="245">
        <f t="shared" si="0"/>
        <v>60</v>
      </c>
      <c r="AG24" s="244">
        <f t="shared" si="1"/>
        <v>36</v>
      </c>
      <c r="AH24" s="246">
        <v>24</v>
      </c>
      <c r="AI24" s="246"/>
      <c r="AJ24" s="246">
        <v>12</v>
      </c>
      <c r="AK24" s="246"/>
      <c r="AL24" s="246"/>
      <c r="AM24" s="246"/>
      <c r="AN24" s="246"/>
      <c r="AO24" s="245">
        <f t="shared" si="2"/>
        <v>24</v>
      </c>
      <c r="AP24" s="247"/>
      <c r="AQ24" s="248">
        <v>1</v>
      </c>
      <c r="AR24" s="248">
        <v>1</v>
      </c>
      <c r="AS24" s="248"/>
      <c r="AT24" s="248"/>
      <c r="AU24" s="248"/>
      <c r="AV24" s="248"/>
      <c r="AW24" s="249"/>
      <c r="AX24" s="247">
        <f t="shared" si="3"/>
        <v>2</v>
      </c>
      <c r="AY24" s="248">
        <v>1.33</v>
      </c>
      <c r="AZ24" s="248">
        <v>0.67</v>
      </c>
      <c r="BA24" s="249"/>
      <c r="BB24" s="250">
        <f t="shared" si="4"/>
        <v>0</v>
      </c>
      <c r="BC24" s="46"/>
      <c r="BD24" s="46"/>
      <c r="BE24" s="48"/>
    </row>
    <row r="25" spans="2:57" s="84" customFormat="1" ht="126.75" customHeight="1">
      <c r="B25" s="102">
        <v>3</v>
      </c>
      <c r="C25" s="100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8"/>
      <c r="T25" s="330" t="s">
        <v>167</v>
      </c>
      <c r="U25" s="331"/>
      <c r="V25" s="332"/>
      <c r="W25" s="665" t="s">
        <v>114</v>
      </c>
      <c r="X25" s="666"/>
      <c r="Y25" s="666"/>
      <c r="Z25" s="666"/>
      <c r="AA25" s="666"/>
      <c r="AB25" s="666"/>
      <c r="AC25" s="666"/>
      <c r="AD25" s="667"/>
      <c r="AE25" s="244">
        <v>3</v>
      </c>
      <c r="AF25" s="245">
        <f t="shared" si="0"/>
        <v>90</v>
      </c>
      <c r="AG25" s="244">
        <f t="shared" si="1"/>
        <v>72</v>
      </c>
      <c r="AH25" s="246"/>
      <c r="AI25" s="246"/>
      <c r="AJ25" s="246">
        <v>72</v>
      </c>
      <c r="AK25" s="246"/>
      <c r="AL25" s="246"/>
      <c r="AM25" s="246"/>
      <c r="AN25" s="246"/>
      <c r="AO25" s="245">
        <f t="shared" si="2"/>
        <v>18</v>
      </c>
      <c r="AP25" s="247"/>
      <c r="AQ25" s="248">
        <v>2</v>
      </c>
      <c r="AR25" s="248">
        <v>1</v>
      </c>
      <c r="AS25" s="248"/>
      <c r="AT25" s="248"/>
      <c r="AU25" s="248"/>
      <c r="AV25" s="248"/>
      <c r="AW25" s="249">
        <v>1</v>
      </c>
      <c r="AX25" s="247">
        <f t="shared" si="3"/>
        <v>2</v>
      </c>
      <c r="AY25" s="248"/>
      <c r="AZ25" s="248">
        <v>2</v>
      </c>
      <c r="BA25" s="249"/>
      <c r="BB25" s="112">
        <f t="shared" si="4"/>
        <v>2</v>
      </c>
      <c r="BC25" s="46"/>
      <c r="BD25" s="46">
        <v>2</v>
      </c>
      <c r="BE25" s="48"/>
    </row>
    <row r="26" spans="2:58" s="84" customFormat="1" ht="79.5" customHeight="1">
      <c r="B26" s="102">
        <v>4</v>
      </c>
      <c r="C26" s="100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8"/>
      <c r="T26" s="330" t="s">
        <v>164</v>
      </c>
      <c r="U26" s="331"/>
      <c r="V26" s="332"/>
      <c r="W26" s="668" t="s">
        <v>160</v>
      </c>
      <c r="X26" s="669"/>
      <c r="Y26" s="669"/>
      <c r="Z26" s="669"/>
      <c r="AA26" s="669"/>
      <c r="AB26" s="669"/>
      <c r="AC26" s="669"/>
      <c r="AD26" s="670"/>
      <c r="AE26" s="244">
        <v>2</v>
      </c>
      <c r="AF26" s="245">
        <f t="shared" si="0"/>
        <v>60</v>
      </c>
      <c r="AG26" s="244">
        <f t="shared" si="1"/>
        <v>36</v>
      </c>
      <c r="AH26" s="246">
        <v>18</v>
      </c>
      <c r="AI26" s="246"/>
      <c r="AJ26" s="246">
        <v>18</v>
      </c>
      <c r="AK26" s="246"/>
      <c r="AL26" s="246"/>
      <c r="AM26" s="246"/>
      <c r="AN26" s="246"/>
      <c r="AO26" s="245">
        <f t="shared" si="2"/>
        <v>24</v>
      </c>
      <c r="AP26" s="247"/>
      <c r="AQ26" s="248">
        <v>1</v>
      </c>
      <c r="AR26" s="248">
        <v>1</v>
      </c>
      <c r="AS26" s="248"/>
      <c r="AT26" s="248"/>
      <c r="AU26" s="248"/>
      <c r="AV26" s="248"/>
      <c r="AW26" s="249"/>
      <c r="AX26" s="247">
        <f t="shared" si="3"/>
        <v>2</v>
      </c>
      <c r="AY26" s="248">
        <v>1</v>
      </c>
      <c r="AZ26" s="248">
        <v>1</v>
      </c>
      <c r="BA26" s="249"/>
      <c r="BB26" s="112">
        <f t="shared" si="4"/>
        <v>0</v>
      </c>
      <c r="BC26" s="46"/>
      <c r="BD26" s="46"/>
      <c r="BE26" s="48"/>
      <c r="BF26" s="251"/>
    </row>
    <row r="27" spans="2:58" s="84" customFormat="1" ht="79.5" customHeight="1">
      <c r="B27" s="102">
        <v>5</v>
      </c>
      <c r="C27" s="100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8"/>
      <c r="T27" s="330" t="s">
        <v>165</v>
      </c>
      <c r="U27" s="331"/>
      <c r="V27" s="332"/>
      <c r="W27" s="702" t="s">
        <v>183</v>
      </c>
      <c r="X27" s="672"/>
      <c r="Y27" s="672"/>
      <c r="Z27" s="672"/>
      <c r="AA27" s="672"/>
      <c r="AB27" s="672"/>
      <c r="AC27" s="672"/>
      <c r="AD27" s="703"/>
      <c r="AE27" s="244">
        <v>3</v>
      </c>
      <c r="AF27" s="245">
        <f t="shared" si="0"/>
        <v>90</v>
      </c>
      <c r="AG27" s="244">
        <f t="shared" si="1"/>
        <v>54</v>
      </c>
      <c r="AH27" s="246">
        <v>18</v>
      </c>
      <c r="AI27" s="246"/>
      <c r="AJ27" s="246">
        <v>36</v>
      </c>
      <c r="AK27" s="246"/>
      <c r="AL27" s="246"/>
      <c r="AM27" s="246"/>
      <c r="AN27" s="246"/>
      <c r="AO27" s="245">
        <f t="shared" si="2"/>
        <v>36</v>
      </c>
      <c r="AP27" s="247"/>
      <c r="AQ27" s="248">
        <v>2</v>
      </c>
      <c r="AR27" s="248">
        <v>2</v>
      </c>
      <c r="AS27" s="248"/>
      <c r="AT27" s="248"/>
      <c r="AU27" s="248"/>
      <c r="AV27" s="248"/>
      <c r="AW27" s="249"/>
      <c r="AX27" s="247">
        <f t="shared" si="3"/>
        <v>0</v>
      </c>
      <c r="AY27" s="248"/>
      <c r="AZ27" s="248"/>
      <c r="BA27" s="249"/>
      <c r="BB27" s="112">
        <f t="shared" si="4"/>
        <v>3</v>
      </c>
      <c r="BC27" s="46">
        <v>1</v>
      </c>
      <c r="BD27" s="46">
        <v>2</v>
      </c>
      <c r="BE27" s="48"/>
      <c r="BF27" s="251"/>
    </row>
    <row r="28" spans="2:58" s="84" customFormat="1" ht="79.5" customHeight="1" thickBot="1">
      <c r="B28" s="102">
        <v>6</v>
      </c>
      <c r="C28" s="100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8"/>
      <c r="T28" s="317" t="s">
        <v>116</v>
      </c>
      <c r="U28" s="317"/>
      <c r="V28" s="318"/>
      <c r="W28" s="671" t="s">
        <v>179</v>
      </c>
      <c r="X28" s="672"/>
      <c r="Y28" s="672"/>
      <c r="Z28" s="672"/>
      <c r="AA28" s="672"/>
      <c r="AB28" s="672"/>
      <c r="AC28" s="672"/>
      <c r="AD28" s="673"/>
      <c r="AE28" s="244">
        <v>4</v>
      </c>
      <c r="AF28" s="245">
        <f t="shared" si="0"/>
        <v>120</v>
      </c>
      <c r="AG28" s="244">
        <f t="shared" si="1"/>
        <v>54</v>
      </c>
      <c r="AH28" s="246">
        <v>36</v>
      </c>
      <c r="AI28" s="246"/>
      <c r="AJ28" s="246"/>
      <c r="AK28" s="246"/>
      <c r="AL28" s="246">
        <v>18</v>
      </c>
      <c r="AM28" s="246"/>
      <c r="AN28" s="246"/>
      <c r="AO28" s="245">
        <f t="shared" si="2"/>
        <v>66</v>
      </c>
      <c r="AP28" s="247">
        <v>1</v>
      </c>
      <c r="AQ28" s="248"/>
      <c r="AR28" s="248">
        <v>1</v>
      </c>
      <c r="AS28" s="248"/>
      <c r="AT28" s="248"/>
      <c r="AU28" s="248"/>
      <c r="AV28" s="248"/>
      <c r="AW28" s="249"/>
      <c r="AX28" s="247">
        <f t="shared" si="3"/>
        <v>3</v>
      </c>
      <c r="AY28" s="248">
        <v>2</v>
      </c>
      <c r="AZ28" s="248"/>
      <c r="BA28" s="249">
        <v>1</v>
      </c>
      <c r="BB28" s="265">
        <f t="shared" si="4"/>
        <v>0</v>
      </c>
      <c r="BC28" s="116"/>
      <c r="BD28" s="116"/>
      <c r="BE28" s="117"/>
      <c r="BF28" s="251"/>
    </row>
    <row r="29" spans="2:62" s="92" customFormat="1" ht="79.5" customHeight="1" thickBot="1">
      <c r="B29" s="704"/>
      <c r="C29" s="705"/>
      <c r="D29" s="350" t="s">
        <v>91</v>
      </c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1"/>
      <c r="AE29" s="229">
        <f aca="true" t="shared" si="5" ref="AE29:AO29">SUM(SUM(AE23:AE28))</f>
        <v>15</v>
      </c>
      <c r="AF29" s="229">
        <f t="shared" si="5"/>
        <v>450</v>
      </c>
      <c r="AG29" s="229">
        <f t="shared" si="5"/>
        <v>270</v>
      </c>
      <c r="AH29" s="229">
        <f t="shared" si="5"/>
        <v>108</v>
      </c>
      <c r="AI29" s="229">
        <f t="shared" si="5"/>
        <v>0</v>
      </c>
      <c r="AJ29" s="229">
        <f t="shared" si="5"/>
        <v>144</v>
      </c>
      <c r="AK29" s="229">
        <f t="shared" si="5"/>
        <v>0</v>
      </c>
      <c r="AL29" s="229">
        <f t="shared" si="5"/>
        <v>18</v>
      </c>
      <c r="AM29" s="229">
        <f t="shared" si="5"/>
        <v>0</v>
      </c>
      <c r="AN29" s="229">
        <f t="shared" si="5"/>
        <v>0</v>
      </c>
      <c r="AO29" s="229">
        <f t="shared" si="5"/>
        <v>180</v>
      </c>
      <c r="AP29" s="230">
        <v>1</v>
      </c>
      <c r="AQ29" s="231">
        <v>4</v>
      </c>
      <c r="AR29" s="231">
        <v>5</v>
      </c>
      <c r="AS29" s="231">
        <v>0</v>
      </c>
      <c r="AT29" s="231">
        <v>0</v>
      </c>
      <c r="AU29" s="231">
        <v>0</v>
      </c>
      <c r="AV29" s="231">
        <v>0</v>
      </c>
      <c r="AW29" s="706">
        <v>1</v>
      </c>
      <c r="AX29" s="229">
        <f aca="true" t="shared" si="6" ref="AX29:BE29">SUM(SUM(AX23:AX28))</f>
        <v>10</v>
      </c>
      <c r="AY29" s="229">
        <f t="shared" si="6"/>
        <v>5</v>
      </c>
      <c r="AZ29" s="229">
        <f t="shared" si="6"/>
        <v>4</v>
      </c>
      <c r="BA29" s="229">
        <f t="shared" si="6"/>
        <v>1</v>
      </c>
      <c r="BB29" s="229">
        <f t="shared" si="6"/>
        <v>5</v>
      </c>
      <c r="BC29" s="229">
        <f t="shared" si="6"/>
        <v>1</v>
      </c>
      <c r="BD29" s="229">
        <f t="shared" si="6"/>
        <v>4</v>
      </c>
      <c r="BE29" s="229">
        <f t="shared" si="6"/>
        <v>0</v>
      </c>
      <c r="BF29" s="91"/>
      <c r="BG29" s="85"/>
      <c r="BH29" s="86"/>
      <c r="BI29" s="93"/>
      <c r="BJ29" s="93"/>
    </row>
    <row r="30" spans="2:62" s="52" customFormat="1" ht="79.5" customHeight="1" thickBot="1">
      <c r="B30" s="53"/>
      <c r="C30" s="218"/>
      <c r="D30" s="119" t="s">
        <v>90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320" t="s">
        <v>90</v>
      </c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524"/>
      <c r="AY30" s="524"/>
      <c r="AZ30" s="524"/>
      <c r="BA30" s="524"/>
      <c r="BB30" s="524"/>
      <c r="BC30" s="524"/>
      <c r="BD30" s="524"/>
      <c r="BE30" s="525"/>
      <c r="BF30" s="16"/>
      <c r="BH30" s="54"/>
      <c r="BI30" s="51"/>
      <c r="BJ30" s="51"/>
    </row>
    <row r="31" spans="2:58" s="84" customFormat="1" ht="87" customHeight="1">
      <c r="B31" s="104">
        <v>7</v>
      </c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7"/>
      <c r="T31" s="481" t="s">
        <v>137</v>
      </c>
      <c r="U31" s="482"/>
      <c r="V31" s="483"/>
      <c r="W31" s="671" t="s">
        <v>179</v>
      </c>
      <c r="X31" s="672"/>
      <c r="Y31" s="672"/>
      <c r="Z31" s="672"/>
      <c r="AA31" s="672"/>
      <c r="AB31" s="672"/>
      <c r="AC31" s="672"/>
      <c r="AD31" s="673"/>
      <c r="AE31" s="237">
        <v>5</v>
      </c>
      <c r="AF31" s="238">
        <f>AE31*30</f>
        <v>150</v>
      </c>
      <c r="AG31" s="237">
        <f>AH31+AJ31+AL31</f>
        <v>54</v>
      </c>
      <c r="AH31" s="239">
        <v>36</v>
      </c>
      <c r="AI31" s="239"/>
      <c r="AJ31" s="239">
        <v>18</v>
      </c>
      <c r="AK31" s="239"/>
      <c r="AL31" s="239"/>
      <c r="AM31" s="239"/>
      <c r="AN31" s="239"/>
      <c r="AO31" s="238">
        <v>96</v>
      </c>
      <c r="AP31" s="240">
        <v>1</v>
      </c>
      <c r="AQ31" s="241"/>
      <c r="AR31" s="241">
        <v>1</v>
      </c>
      <c r="AS31" s="241"/>
      <c r="AT31" s="241"/>
      <c r="AU31" s="241"/>
      <c r="AV31" s="241"/>
      <c r="AW31" s="242"/>
      <c r="AX31" s="240">
        <f>AY31+AZ31+BA31</f>
        <v>3</v>
      </c>
      <c r="AY31" s="241">
        <v>2</v>
      </c>
      <c r="AZ31" s="241">
        <v>1</v>
      </c>
      <c r="BA31" s="242"/>
      <c r="BB31" s="252">
        <f>BC31+BD31+BE31</f>
        <v>0</v>
      </c>
      <c r="BC31" s="45"/>
      <c r="BD31" s="45"/>
      <c r="BE31" s="49"/>
      <c r="BF31" s="251"/>
    </row>
    <row r="32" spans="2:57" s="84" customFormat="1" ht="79.5" customHeight="1">
      <c r="B32" s="102">
        <v>8</v>
      </c>
      <c r="C32" s="100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8"/>
      <c r="T32" s="330" t="s">
        <v>138</v>
      </c>
      <c r="U32" s="331"/>
      <c r="V32" s="332"/>
      <c r="W32" s="671" t="s">
        <v>179</v>
      </c>
      <c r="X32" s="672"/>
      <c r="Y32" s="672"/>
      <c r="Z32" s="672"/>
      <c r="AA32" s="672"/>
      <c r="AB32" s="672"/>
      <c r="AC32" s="672"/>
      <c r="AD32" s="673"/>
      <c r="AE32" s="244">
        <v>5.5</v>
      </c>
      <c r="AF32" s="245">
        <f>AE32*30</f>
        <v>165</v>
      </c>
      <c r="AG32" s="244">
        <f>AH32+AJ32+AL32</f>
        <v>54</v>
      </c>
      <c r="AH32" s="246">
        <v>54</v>
      </c>
      <c r="AI32" s="246"/>
      <c r="AJ32" s="246"/>
      <c r="AK32" s="246"/>
      <c r="AL32" s="246"/>
      <c r="AM32" s="246"/>
      <c r="AN32" s="246"/>
      <c r="AO32" s="245">
        <f>AF32-AG32</f>
        <v>111</v>
      </c>
      <c r="AP32" s="247"/>
      <c r="AQ32" s="248">
        <v>1</v>
      </c>
      <c r="AR32" s="248">
        <v>1</v>
      </c>
      <c r="AS32" s="248"/>
      <c r="AT32" s="248"/>
      <c r="AU32" s="248"/>
      <c r="AV32" s="248"/>
      <c r="AW32" s="249"/>
      <c r="AX32" s="247">
        <f>AY32+AZ32+BA32</f>
        <v>3</v>
      </c>
      <c r="AY32" s="248">
        <v>3</v>
      </c>
      <c r="AZ32" s="248"/>
      <c r="BA32" s="249"/>
      <c r="BB32" s="112"/>
      <c r="BC32" s="46"/>
      <c r="BD32" s="46"/>
      <c r="BE32" s="48"/>
    </row>
    <row r="33" spans="2:57" s="84" customFormat="1" ht="79.5" customHeight="1">
      <c r="B33" s="102">
        <v>9</v>
      </c>
      <c r="C33" s="100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08"/>
      <c r="T33" s="330" t="s">
        <v>139</v>
      </c>
      <c r="U33" s="331"/>
      <c r="V33" s="332"/>
      <c r="W33" s="671" t="s">
        <v>179</v>
      </c>
      <c r="X33" s="672"/>
      <c r="Y33" s="672"/>
      <c r="Z33" s="672"/>
      <c r="AA33" s="672"/>
      <c r="AB33" s="672"/>
      <c r="AC33" s="672"/>
      <c r="AD33" s="673"/>
      <c r="AE33" s="244">
        <v>6</v>
      </c>
      <c r="AF33" s="245">
        <f>AE33*30</f>
        <v>180</v>
      </c>
      <c r="AG33" s="244">
        <f>AH33+AJ33+AL33</f>
        <v>72</v>
      </c>
      <c r="AH33" s="246">
        <v>36</v>
      </c>
      <c r="AI33" s="246"/>
      <c r="AJ33" s="246">
        <v>36</v>
      </c>
      <c r="AK33" s="246"/>
      <c r="AL33" s="246"/>
      <c r="AM33" s="246"/>
      <c r="AN33" s="246"/>
      <c r="AO33" s="245">
        <v>108</v>
      </c>
      <c r="AP33" s="247">
        <v>1</v>
      </c>
      <c r="AQ33" s="248"/>
      <c r="AR33" s="248">
        <v>1</v>
      </c>
      <c r="AS33" s="248"/>
      <c r="AT33" s="248"/>
      <c r="AU33" s="248"/>
      <c r="AV33" s="248"/>
      <c r="AW33" s="249"/>
      <c r="AX33" s="247">
        <f>AY33+AZ33+BA33</f>
        <v>4</v>
      </c>
      <c r="AY33" s="248">
        <v>2</v>
      </c>
      <c r="AZ33" s="248">
        <v>2</v>
      </c>
      <c r="BA33" s="249"/>
      <c r="BB33" s="112">
        <f>BC33+BD33+BE33</f>
        <v>0</v>
      </c>
      <c r="BC33" s="46"/>
      <c r="BD33" s="46"/>
      <c r="BE33" s="48"/>
    </row>
    <row r="34" spans="2:58" s="84" customFormat="1" ht="79.5" customHeight="1" thickBot="1">
      <c r="B34" s="102">
        <v>10</v>
      </c>
      <c r="C34" s="100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08"/>
      <c r="T34" s="330" t="s">
        <v>141</v>
      </c>
      <c r="U34" s="331"/>
      <c r="V34" s="332"/>
      <c r="W34" s="671" t="s">
        <v>179</v>
      </c>
      <c r="X34" s="672"/>
      <c r="Y34" s="672"/>
      <c r="Z34" s="672"/>
      <c r="AA34" s="672"/>
      <c r="AB34" s="672"/>
      <c r="AC34" s="672"/>
      <c r="AD34" s="673"/>
      <c r="AE34" s="87">
        <v>3.5</v>
      </c>
      <c r="AF34" s="113">
        <f>AE34*30</f>
        <v>105</v>
      </c>
      <c r="AG34" s="87">
        <f>AH34+AJ34+AL34</f>
        <v>54</v>
      </c>
      <c r="AH34" s="114">
        <v>36</v>
      </c>
      <c r="AI34" s="114"/>
      <c r="AJ34" s="114">
        <v>18</v>
      </c>
      <c r="AK34" s="114"/>
      <c r="AL34" s="114"/>
      <c r="AM34" s="114"/>
      <c r="AN34" s="114"/>
      <c r="AO34" s="113">
        <f>AF34-AG34</f>
        <v>51</v>
      </c>
      <c r="AP34" s="247"/>
      <c r="AQ34" s="248">
        <v>2</v>
      </c>
      <c r="AR34" s="248">
        <v>2</v>
      </c>
      <c r="AS34" s="248"/>
      <c r="AT34" s="248"/>
      <c r="AU34" s="248">
        <v>2</v>
      </c>
      <c r="AV34" s="248"/>
      <c r="AW34" s="249"/>
      <c r="AX34" s="247">
        <f>AY34+AZ34+BA34</f>
        <v>0</v>
      </c>
      <c r="AY34" s="248"/>
      <c r="AZ34" s="248"/>
      <c r="BA34" s="249"/>
      <c r="BB34" s="112">
        <f>BC34+BD34+BE34</f>
        <v>3</v>
      </c>
      <c r="BC34" s="46">
        <v>2</v>
      </c>
      <c r="BD34" s="46">
        <v>1</v>
      </c>
      <c r="BE34" s="48"/>
      <c r="BF34" s="251" t="s">
        <v>140</v>
      </c>
    </row>
    <row r="35" spans="2:57" s="15" customFormat="1" ht="79.5" customHeight="1" thickBot="1">
      <c r="B35" s="538" t="s">
        <v>133</v>
      </c>
      <c r="C35" s="539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39"/>
      <c r="Z35" s="539"/>
      <c r="AA35" s="539"/>
      <c r="AB35" s="539"/>
      <c r="AC35" s="539"/>
      <c r="AD35" s="540"/>
      <c r="AE35" s="229">
        <f aca="true" t="shared" si="7" ref="AE35:AO35">SUM(SUM(AE31:AE34))</f>
        <v>20</v>
      </c>
      <c r="AF35" s="229">
        <f t="shared" si="7"/>
        <v>600</v>
      </c>
      <c r="AG35" s="229">
        <f t="shared" si="7"/>
        <v>234</v>
      </c>
      <c r="AH35" s="229">
        <f t="shared" si="7"/>
        <v>162</v>
      </c>
      <c r="AI35" s="229">
        <f t="shared" si="7"/>
        <v>0</v>
      </c>
      <c r="AJ35" s="229">
        <f t="shared" si="7"/>
        <v>72</v>
      </c>
      <c r="AK35" s="229">
        <f t="shared" si="7"/>
        <v>0</v>
      </c>
      <c r="AL35" s="229">
        <f t="shared" si="7"/>
        <v>0</v>
      </c>
      <c r="AM35" s="229">
        <f t="shared" si="7"/>
        <v>0</v>
      </c>
      <c r="AN35" s="229">
        <f t="shared" si="7"/>
        <v>0</v>
      </c>
      <c r="AO35" s="234">
        <f t="shared" si="7"/>
        <v>366</v>
      </c>
      <c r="AP35" s="230">
        <v>2</v>
      </c>
      <c r="AQ35" s="231">
        <v>2</v>
      </c>
      <c r="AR35" s="231">
        <v>4</v>
      </c>
      <c r="AS35" s="231">
        <v>0</v>
      </c>
      <c r="AT35" s="231">
        <v>0</v>
      </c>
      <c r="AU35" s="231">
        <v>1</v>
      </c>
      <c r="AV35" s="231">
        <v>0</v>
      </c>
      <c r="AW35" s="232">
        <v>0</v>
      </c>
      <c r="AX35" s="230">
        <f aca="true" t="shared" si="8" ref="AX35:BE35">SUM(AX31:AX34)</f>
        <v>10</v>
      </c>
      <c r="AY35" s="231">
        <f t="shared" si="8"/>
        <v>7</v>
      </c>
      <c r="AZ35" s="231">
        <f t="shared" si="8"/>
        <v>3</v>
      </c>
      <c r="BA35" s="232">
        <f t="shared" si="8"/>
        <v>0</v>
      </c>
      <c r="BB35" s="233">
        <f t="shared" si="8"/>
        <v>3</v>
      </c>
      <c r="BC35" s="231">
        <f t="shared" si="8"/>
        <v>2</v>
      </c>
      <c r="BD35" s="231">
        <f t="shared" si="8"/>
        <v>1</v>
      </c>
      <c r="BE35" s="232">
        <f t="shared" si="8"/>
        <v>0</v>
      </c>
    </row>
    <row r="36" spans="2:57" s="84" customFormat="1" ht="79.5" customHeight="1" thickBot="1">
      <c r="B36" s="590" t="s">
        <v>102</v>
      </c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91"/>
      <c r="AS36" s="591"/>
      <c r="AT36" s="591"/>
      <c r="AU36" s="591"/>
      <c r="AV36" s="591"/>
      <c r="AW36" s="591"/>
      <c r="AX36" s="591"/>
      <c r="AY36" s="591"/>
      <c r="AZ36" s="591"/>
      <c r="BA36" s="591"/>
      <c r="BB36" s="591"/>
      <c r="BC36" s="591"/>
      <c r="BD36" s="591"/>
      <c r="BE36" s="592"/>
    </row>
    <row r="37" spans="2:57" s="84" customFormat="1" ht="79.5" customHeight="1">
      <c r="B37" s="101">
        <v>11</v>
      </c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7"/>
      <c r="T37" s="481" t="s">
        <v>178</v>
      </c>
      <c r="U37" s="482"/>
      <c r="V37" s="483"/>
      <c r="W37" s="671" t="s">
        <v>179</v>
      </c>
      <c r="X37" s="672"/>
      <c r="Y37" s="672"/>
      <c r="Z37" s="672"/>
      <c r="AA37" s="672"/>
      <c r="AB37" s="672"/>
      <c r="AC37" s="672"/>
      <c r="AD37" s="673"/>
      <c r="AE37" s="237">
        <v>2</v>
      </c>
      <c r="AF37" s="238">
        <f>AE37*30</f>
        <v>60</v>
      </c>
      <c r="AG37" s="237">
        <f>AH37+AJ37+AL37</f>
        <v>27</v>
      </c>
      <c r="AH37" s="239">
        <v>9</v>
      </c>
      <c r="AI37" s="239"/>
      <c r="AJ37" s="239">
        <v>18</v>
      </c>
      <c r="AK37" s="239"/>
      <c r="AL37" s="239"/>
      <c r="AM37" s="239"/>
      <c r="AN37" s="239"/>
      <c r="AO37" s="238">
        <f>AF37-AG37</f>
        <v>33</v>
      </c>
      <c r="AP37" s="240"/>
      <c r="AQ37" s="241">
        <v>1</v>
      </c>
      <c r="AR37" s="241">
        <v>1</v>
      </c>
      <c r="AS37" s="241"/>
      <c r="AT37" s="241"/>
      <c r="AU37" s="241"/>
      <c r="AV37" s="241"/>
      <c r="AW37" s="242"/>
      <c r="AX37" s="240">
        <f>AY37+AZ37+BA37</f>
        <v>1.5</v>
      </c>
      <c r="AY37" s="241">
        <v>0.5</v>
      </c>
      <c r="AZ37" s="241">
        <v>1</v>
      </c>
      <c r="BA37" s="242"/>
      <c r="BB37" s="243">
        <f>BC37+BD37+BE37</f>
        <v>0</v>
      </c>
      <c r="BC37" s="45"/>
      <c r="BD37" s="45"/>
      <c r="BE37" s="49"/>
    </row>
    <row r="38" spans="2:58" s="84" customFormat="1" ht="79.5" customHeight="1" thickBot="1">
      <c r="B38" s="118">
        <v>12</v>
      </c>
      <c r="C38" s="12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  <c r="T38" s="580" t="s">
        <v>117</v>
      </c>
      <c r="U38" s="581"/>
      <c r="V38" s="582"/>
      <c r="W38" s="671" t="s">
        <v>179</v>
      </c>
      <c r="X38" s="672"/>
      <c r="Y38" s="672"/>
      <c r="Z38" s="672"/>
      <c r="AA38" s="672"/>
      <c r="AB38" s="672"/>
      <c r="AC38" s="672"/>
      <c r="AD38" s="673"/>
      <c r="AE38" s="87">
        <v>4</v>
      </c>
      <c r="AF38" s="113">
        <f>AE38*30</f>
        <v>120</v>
      </c>
      <c r="AG38" s="87">
        <f>AH38+AJ38+AL38</f>
        <v>18</v>
      </c>
      <c r="AH38" s="114"/>
      <c r="AI38" s="114"/>
      <c r="AJ38" s="114">
        <v>18</v>
      </c>
      <c r="AK38" s="114"/>
      <c r="AL38" s="114"/>
      <c r="AM38" s="114"/>
      <c r="AN38" s="114"/>
      <c r="AO38" s="113">
        <f>AF38-AG38</f>
        <v>102</v>
      </c>
      <c r="AP38" s="88"/>
      <c r="AQ38" s="89">
        <v>2</v>
      </c>
      <c r="AR38" s="89"/>
      <c r="AS38" s="89"/>
      <c r="AT38" s="89"/>
      <c r="AU38" s="89"/>
      <c r="AV38" s="89"/>
      <c r="AW38" s="90"/>
      <c r="AX38" s="88">
        <v>0</v>
      </c>
      <c r="AY38" s="89">
        <v>0</v>
      </c>
      <c r="AZ38" s="89">
        <v>0</v>
      </c>
      <c r="BA38" s="90">
        <v>0</v>
      </c>
      <c r="BB38" s="115">
        <f>BC38+BD38+BE38</f>
        <v>1</v>
      </c>
      <c r="BC38" s="116"/>
      <c r="BD38" s="116">
        <v>1</v>
      </c>
      <c r="BE38" s="117"/>
      <c r="BF38" s="84" t="s">
        <v>118</v>
      </c>
    </row>
    <row r="39" spans="2:57" s="15" customFormat="1" ht="79.5" customHeight="1" thickBot="1">
      <c r="B39" s="538" t="s">
        <v>92</v>
      </c>
      <c r="C39" s="539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39"/>
      <c r="Z39" s="539"/>
      <c r="AA39" s="539"/>
      <c r="AB39" s="539"/>
      <c r="AC39" s="539"/>
      <c r="AD39" s="540"/>
      <c r="AE39" s="229">
        <f>SUM(AE37:AE38)</f>
        <v>6</v>
      </c>
      <c r="AF39" s="229">
        <f aca="true" t="shared" si="9" ref="AF39:AO39">SUM(AF37:AF38)</f>
        <v>180</v>
      </c>
      <c r="AG39" s="229">
        <f t="shared" si="9"/>
        <v>45</v>
      </c>
      <c r="AH39" s="229">
        <f t="shared" si="9"/>
        <v>9</v>
      </c>
      <c r="AI39" s="229">
        <f t="shared" si="9"/>
        <v>0</v>
      </c>
      <c r="AJ39" s="229">
        <f t="shared" si="9"/>
        <v>36</v>
      </c>
      <c r="AK39" s="229">
        <f t="shared" si="9"/>
        <v>0</v>
      </c>
      <c r="AL39" s="229">
        <f t="shared" si="9"/>
        <v>0</v>
      </c>
      <c r="AM39" s="229">
        <f t="shared" si="9"/>
        <v>0</v>
      </c>
      <c r="AN39" s="229">
        <f t="shared" si="9"/>
        <v>0</v>
      </c>
      <c r="AO39" s="234">
        <f t="shared" si="9"/>
        <v>135</v>
      </c>
      <c r="AP39" s="707">
        <v>0</v>
      </c>
      <c r="AQ39" s="708">
        <v>2</v>
      </c>
      <c r="AR39" s="708">
        <v>1</v>
      </c>
      <c r="AS39" s="708">
        <v>0</v>
      </c>
      <c r="AT39" s="708">
        <v>0</v>
      </c>
      <c r="AU39" s="708">
        <v>0</v>
      </c>
      <c r="AV39" s="708">
        <v>0</v>
      </c>
      <c r="AW39" s="709">
        <v>0</v>
      </c>
      <c r="AX39" s="707">
        <f>SUM(AX37:AX38)</f>
        <v>1.5</v>
      </c>
      <c r="AY39" s="708">
        <f aca="true" t="shared" si="10" ref="AY39:BE39">SUM(AY37:AY38)</f>
        <v>0.5</v>
      </c>
      <c r="AZ39" s="708">
        <f t="shared" si="10"/>
        <v>1</v>
      </c>
      <c r="BA39" s="709">
        <f t="shared" si="10"/>
        <v>0</v>
      </c>
      <c r="BB39" s="707">
        <f t="shared" si="10"/>
        <v>1</v>
      </c>
      <c r="BC39" s="708">
        <f t="shared" si="10"/>
        <v>0</v>
      </c>
      <c r="BD39" s="708">
        <f t="shared" si="10"/>
        <v>1</v>
      </c>
      <c r="BE39" s="709">
        <f t="shared" si="10"/>
        <v>0</v>
      </c>
    </row>
    <row r="40" spans="2:66" s="221" customFormat="1" ht="79.5" customHeight="1" thickBot="1">
      <c r="B40" s="349" t="s">
        <v>93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541"/>
      <c r="AE40" s="235">
        <f aca="true" t="shared" si="11" ref="AE40:BE40">AE29+AE35+AE39</f>
        <v>41</v>
      </c>
      <c r="AF40" s="235">
        <f t="shared" si="11"/>
        <v>1230</v>
      </c>
      <c r="AG40" s="235">
        <f t="shared" si="11"/>
        <v>549</v>
      </c>
      <c r="AH40" s="235">
        <f t="shared" si="11"/>
        <v>279</v>
      </c>
      <c r="AI40" s="235">
        <f t="shared" si="11"/>
        <v>0</v>
      </c>
      <c r="AJ40" s="235">
        <f t="shared" si="11"/>
        <v>252</v>
      </c>
      <c r="AK40" s="235">
        <f t="shared" si="11"/>
        <v>0</v>
      </c>
      <c r="AL40" s="235">
        <f t="shared" si="11"/>
        <v>18</v>
      </c>
      <c r="AM40" s="235">
        <f t="shared" si="11"/>
        <v>0</v>
      </c>
      <c r="AN40" s="235">
        <f t="shared" si="11"/>
        <v>0</v>
      </c>
      <c r="AO40" s="710">
        <f t="shared" si="11"/>
        <v>681</v>
      </c>
      <c r="AP40" s="236">
        <f t="shared" si="11"/>
        <v>3</v>
      </c>
      <c r="AQ40" s="711">
        <f t="shared" si="11"/>
        <v>8</v>
      </c>
      <c r="AR40" s="711">
        <f t="shared" si="11"/>
        <v>10</v>
      </c>
      <c r="AS40" s="711">
        <f t="shared" si="11"/>
        <v>0</v>
      </c>
      <c r="AT40" s="711">
        <f t="shared" si="11"/>
        <v>0</v>
      </c>
      <c r="AU40" s="711">
        <f t="shared" si="11"/>
        <v>1</v>
      </c>
      <c r="AV40" s="711">
        <f t="shared" si="11"/>
        <v>0</v>
      </c>
      <c r="AW40" s="712">
        <f t="shared" si="11"/>
        <v>1</v>
      </c>
      <c r="AX40" s="236">
        <f t="shared" si="11"/>
        <v>21.5</v>
      </c>
      <c r="AY40" s="711">
        <f t="shared" si="11"/>
        <v>12.5</v>
      </c>
      <c r="AZ40" s="711">
        <f t="shared" si="11"/>
        <v>8</v>
      </c>
      <c r="BA40" s="713">
        <f t="shared" si="11"/>
        <v>1</v>
      </c>
      <c r="BB40" s="236">
        <f t="shared" si="11"/>
        <v>9</v>
      </c>
      <c r="BC40" s="711">
        <f t="shared" si="11"/>
        <v>3</v>
      </c>
      <c r="BD40" s="711">
        <f t="shared" si="11"/>
        <v>6</v>
      </c>
      <c r="BE40" s="713">
        <f t="shared" si="11"/>
        <v>0</v>
      </c>
      <c r="BF40" s="91"/>
      <c r="BG40" s="91"/>
      <c r="BH40" s="91"/>
      <c r="BI40" s="91"/>
      <c r="BJ40" s="91"/>
      <c r="BK40" s="85"/>
      <c r="BL40" s="86"/>
      <c r="BM40" s="220"/>
      <c r="BN40" s="220"/>
    </row>
    <row r="41" spans="2:66" s="92" customFormat="1" ht="79.5" customHeight="1" thickBot="1">
      <c r="B41" s="526" t="s">
        <v>86</v>
      </c>
      <c r="C41" s="527"/>
      <c r="D41" s="527"/>
      <c r="E41" s="527"/>
      <c r="F41" s="527"/>
      <c r="G41" s="527"/>
      <c r="H41" s="527"/>
      <c r="I41" s="527"/>
      <c r="J41" s="527"/>
      <c r="K41" s="527"/>
      <c r="L41" s="527"/>
      <c r="M41" s="527"/>
      <c r="N41" s="527"/>
      <c r="O41" s="527"/>
      <c r="P41" s="527"/>
      <c r="Q41" s="527"/>
      <c r="R41" s="527"/>
      <c r="S41" s="527"/>
      <c r="T41" s="527"/>
      <c r="U41" s="527"/>
      <c r="V41" s="527"/>
      <c r="W41" s="527"/>
      <c r="X41" s="527"/>
      <c r="Y41" s="527"/>
      <c r="Z41" s="527"/>
      <c r="AA41" s="527"/>
      <c r="AB41" s="527"/>
      <c r="AC41" s="527"/>
      <c r="AD41" s="527"/>
      <c r="AE41" s="527"/>
      <c r="AF41" s="527"/>
      <c r="AG41" s="527"/>
      <c r="AH41" s="527"/>
      <c r="AI41" s="527"/>
      <c r="AJ41" s="527"/>
      <c r="AK41" s="527"/>
      <c r="AL41" s="527"/>
      <c r="AM41" s="527"/>
      <c r="AN41" s="527"/>
      <c r="AO41" s="527"/>
      <c r="AP41" s="528"/>
      <c r="AQ41" s="528"/>
      <c r="AR41" s="528"/>
      <c r="AS41" s="528"/>
      <c r="AT41" s="528"/>
      <c r="AU41" s="528"/>
      <c r="AV41" s="528"/>
      <c r="AW41" s="528"/>
      <c r="AX41" s="528"/>
      <c r="AY41" s="528"/>
      <c r="AZ41" s="528"/>
      <c r="BA41" s="528"/>
      <c r="BB41" s="528"/>
      <c r="BC41" s="528"/>
      <c r="BD41" s="528"/>
      <c r="BE41" s="529"/>
      <c r="BF41" s="17"/>
      <c r="BG41" s="17"/>
      <c r="BH41" s="17"/>
      <c r="BI41" s="17"/>
      <c r="BJ41" s="17"/>
      <c r="BL41" s="86"/>
      <c r="BM41" s="93"/>
      <c r="BN41" s="93"/>
    </row>
    <row r="42" spans="2:66" s="92" customFormat="1" ht="79.5" customHeight="1" thickBot="1">
      <c r="B42" s="319" t="s">
        <v>94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1"/>
      <c r="BF42" s="16"/>
      <c r="BG42" s="16"/>
      <c r="BH42" s="16"/>
      <c r="BI42" s="16"/>
      <c r="BJ42" s="16"/>
      <c r="BL42" s="86"/>
      <c r="BM42" s="93"/>
      <c r="BN42" s="93"/>
    </row>
    <row r="43" spans="2:57" s="15" customFormat="1" ht="79.5" customHeight="1" thickBot="1">
      <c r="B43" s="714">
        <v>13</v>
      </c>
      <c r="C43" s="715"/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6"/>
      <c r="Q43" s="716"/>
      <c r="R43" s="716"/>
      <c r="S43" s="716"/>
      <c r="T43" s="717" t="s">
        <v>120</v>
      </c>
      <c r="U43" s="718"/>
      <c r="V43" s="719" t="s">
        <v>161</v>
      </c>
      <c r="W43" s="720"/>
      <c r="X43" s="721"/>
      <c r="Y43" s="721"/>
      <c r="Z43" s="721"/>
      <c r="AA43" s="721"/>
      <c r="AB43" s="721"/>
      <c r="AC43" s="721"/>
      <c r="AD43" s="721"/>
      <c r="AE43" s="722">
        <v>4</v>
      </c>
      <c r="AF43" s="722">
        <f aca="true" t="shared" si="12" ref="AF43:AF48">AE43*30</f>
        <v>120</v>
      </c>
      <c r="AG43" s="237">
        <f aca="true" t="shared" si="13" ref="AG43:AG66">AH43+AJ43+AL43</f>
        <v>54</v>
      </c>
      <c r="AH43" s="722">
        <v>36</v>
      </c>
      <c r="AI43" s="722"/>
      <c r="AJ43" s="722"/>
      <c r="AK43" s="722"/>
      <c r="AL43" s="722">
        <v>18</v>
      </c>
      <c r="AM43" s="722"/>
      <c r="AN43" s="722"/>
      <c r="AO43" s="722">
        <f aca="true" t="shared" si="14" ref="AO43:AO48">AF43-AG43</f>
        <v>66</v>
      </c>
      <c r="AP43" s="231"/>
      <c r="AQ43" s="231">
        <v>1</v>
      </c>
      <c r="AR43" s="231">
        <v>1</v>
      </c>
      <c r="AS43" s="231"/>
      <c r="AT43" s="231"/>
      <c r="AU43" s="231"/>
      <c r="AV43" s="231"/>
      <c r="AW43" s="231"/>
      <c r="AX43" s="231">
        <f>AY43+AZ43+BA43</f>
        <v>0</v>
      </c>
      <c r="AY43" s="231"/>
      <c r="AZ43" s="231"/>
      <c r="BA43" s="231"/>
      <c r="BB43" s="298">
        <f aca="true" t="shared" si="15" ref="BB43:BB48">BC43+BD43+BE43</f>
        <v>3</v>
      </c>
      <c r="BC43" s="298">
        <v>2</v>
      </c>
      <c r="BD43" s="298"/>
      <c r="BE43" s="299">
        <v>1</v>
      </c>
    </row>
    <row r="44" spans="2:58" s="84" customFormat="1" ht="79.5" customHeight="1">
      <c r="B44" s="102"/>
      <c r="C44" s="100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8"/>
      <c r="T44" s="542" t="s">
        <v>122</v>
      </c>
      <c r="U44" s="543"/>
      <c r="V44" s="724" t="s">
        <v>132</v>
      </c>
      <c r="W44" s="671" t="s">
        <v>179</v>
      </c>
      <c r="X44" s="672"/>
      <c r="Y44" s="672"/>
      <c r="Z44" s="672"/>
      <c r="AA44" s="672"/>
      <c r="AB44" s="672"/>
      <c r="AC44" s="672"/>
      <c r="AD44" s="673"/>
      <c r="AE44" s="237">
        <v>4</v>
      </c>
      <c r="AF44" s="238">
        <f t="shared" si="12"/>
        <v>120</v>
      </c>
      <c r="AG44" s="237">
        <f t="shared" si="13"/>
        <v>54</v>
      </c>
      <c r="AH44" s="239">
        <v>36</v>
      </c>
      <c r="AI44" s="239"/>
      <c r="AJ44" s="239"/>
      <c r="AK44" s="239"/>
      <c r="AL44" s="239">
        <v>18</v>
      </c>
      <c r="AM44" s="239"/>
      <c r="AN44" s="239"/>
      <c r="AO44" s="238">
        <f t="shared" si="14"/>
        <v>66</v>
      </c>
      <c r="AP44" s="240"/>
      <c r="AQ44" s="241">
        <v>2</v>
      </c>
      <c r="AR44" s="241">
        <v>2</v>
      </c>
      <c r="AS44" s="241"/>
      <c r="AT44" s="241"/>
      <c r="AU44" s="241"/>
      <c r="AV44" s="241"/>
      <c r="AW44" s="242"/>
      <c r="AX44" s="240">
        <v>0</v>
      </c>
      <c r="AY44" s="241"/>
      <c r="AZ44" s="241"/>
      <c r="BA44" s="242"/>
      <c r="BB44" s="112">
        <f t="shared" si="15"/>
        <v>3</v>
      </c>
      <c r="BC44" s="46">
        <v>2</v>
      </c>
      <c r="BD44" s="46"/>
      <c r="BE44" s="48">
        <v>1</v>
      </c>
      <c r="BF44" s="251" t="s">
        <v>123</v>
      </c>
    </row>
    <row r="45" spans="2:57" s="84" customFormat="1" ht="79.5" customHeight="1">
      <c r="B45" s="104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7"/>
      <c r="T45" s="583" t="s">
        <v>142</v>
      </c>
      <c r="U45" s="584"/>
      <c r="V45" s="723" t="s">
        <v>132</v>
      </c>
      <c r="W45" s="671" t="s">
        <v>179</v>
      </c>
      <c r="X45" s="672"/>
      <c r="Y45" s="672"/>
      <c r="Z45" s="672"/>
      <c r="AA45" s="672"/>
      <c r="AB45" s="672"/>
      <c r="AC45" s="672"/>
      <c r="AD45" s="673"/>
      <c r="AE45" s="256">
        <v>4</v>
      </c>
      <c r="AF45" s="257">
        <f t="shared" si="12"/>
        <v>120</v>
      </c>
      <c r="AG45" s="256">
        <f t="shared" si="13"/>
        <v>54</v>
      </c>
      <c r="AH45" s="258">
        <v>36</v>
      </c>
      <c r="AI45" s="258"/>
      <c r="AJ45" s="258">
        <v>18</v>
      </c>
      <c r="AK45" s="258"/>
      <c r="AL45" s="258"/>
      <c r="AM45" s="258"/>
      <c r="AN45" s="258"/>
      <c r="AO45" s="257">
        <f t="shared" si="14"/>
        <v>66</v>
      </c>
      <c r="AP45" s="259"/>
      <c r="AQ45" s="260">
        <v>2</v>
      </c>
      <c r="AR45" s="260">
        <v>2</v>
      </c>
      <c r="AS45" s="260"/>
      <c r="AT45" s="260"/>
      <c r="AU45" s="260"/>
      <c r="AV45" s="260"/>
      <c r="AW45" s="261"/>
      <c r="AX45" s="259">
        <v>0</v>
      </c>
      <c r="AY45" s="260"/>
      <c r="AZ45" s="260"/>
      <c r="BA45" s="261"/>
      <c r="BB45" s="262">
        <f t="shared" si="15"/>
        <v>3</v>
      </c>
      <c r="BC45" s="263">
        <v>2</v>
      </c>
      <c r="BD45" s="263">
        <v>1</v>
      </c>
      <c r="BE45" s="264"/>
    </row>
    <row r="46" spans="2:58" s="84" customFormat="1" ht="79.5" customHeight="1">
      <c r="B46" s="118"/>
      <c r="C46" s="12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1"/>
      <c r="T46" s="315" t="s">
        <v>153</v>
      </c>
      <c r="U46" s="316"/>
      <c r="V46" s="724" t="s">
        <v>132</v>
      </c>
      <c r="W46" s="593" t="s">
        <v>115</v>
      </c>
      <c r="X46" s="594"/>
      <c r="Y46" s="594"/>
      <c r="Z46" s="594"/>
      <c r="AA46" s="594"/>
      <c r="AB46" s="594"/>
      <c r="AC46" s="594"/>
      <c r="AD46" s="595"/>
      <c r="AE46" s="87">
        <v>4</v>
      </c>
      <c r="AF46" s="113">
        <f t="shared" si="12"/>
        <v>120</v>
      </c>
      <c r="AG46" s="87">
        <f t="shared" si="13"/>
        <v>0</v>
      </c>
      <c r="AH46" s="114"/>
      <c r="AI46" s="114"/>
      <c r="AJ46" s="114"/>
      <c r="AK46" s="114"/>
      <c r="AL46" s="114"/>
      <c r="AM46" s="114"/>
      <c r="AN46" s="114"/>
      <c r="AO46" s="113">
        <f t="shared" si="14"/>
        <v>120</v>
      </c>
      <c r="AP46" s="88"/>
      <c r="AQ46" s="89">
        <v>2</v>
      </c>
      <c r="AR46" s="89">
        <v>2</v>
      </c>
      <c r="AS46" s="89"/>
      <c r="AT46" s="89"/>
      <c r="AU46" s="89"/>
      <c r="AV46" s="89"/>
      <c r="AW46" s="90"/>
      <c r="AX46" s="88">
        <v>0</v>
      </c>
      <c r="AY46" s="89"/>
      <c r="AZ46" s="89"/>
      <c r="BA46" s="90"/>
      <c r="BB46" s="265">
        <f t="shared" si="15"/>
        <v>0</v>
      </c>
      <c r="BC46" s="116"/>
      <c r="BD46" s="116"/>
      <c r="BE46" s="117"/>
      <c r="BF46" s="251" t="s">
        <v>124</v>
      </c>
    </row>
    <row r="47" spans="2:58" s="84" customFormat="1" ht="79.5" customHeight="1" thickBot="1">
      <c r="B47" s="118"/>
      <c r="C47" s="12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T47" s="548" t="s">
        <v>172</v>
      </c>
      <c r="U47" s="550"/>
      <c r="V47" s="725" t="s">
        <v>132</v>
      </c>
      <c r="W47" s="593" t="s">
        <v>115</v>
      </c>
      <c r="X47" s="594"/>
      <c r="Y47" s="594"/>
      <c r="Z47" s="594"/>
      <c r="AA47" s="594"/>
      <c r="AB47" s="594"/>
      <c r="AC47" s="594"/>
      <c r="AD47" s="595"/>
      <c r="AE47" s="266">
        <v>4</v>
      </c>
      <c r="AF47" s="267">
        <f t="shared" si="12"/>
        <v>120</v>
      </c>
      <c r="AG47" s="266">
        <f t="shared" si="13"/>
        <v>0</v>
      </c>
      <c r="AH47" s="268"/>
      <c r="AI47" s="268"/>
      <c r="AJ47" s="268"/>
      <c r="AK47" s="268"/>
      <c r="AL47" s="268"/>
      <c r="AM47" s="268"/>
      <c r="AN47" s="268"/>
      <c r="AO47" s="267">
        <f t="shared" si="14"/>
        <v>120</v>
      </c>
      <c r="AP47" s="253"/>
      <c r="AQ47" s="254">
        <v>2</v>
      </c>
      <c r="AR47" s="254">
        <v>2</v>
      </c>
      <c r="AS47" s="254"/>
      <c r="AT47" s="254"/>
      <c r="AU47" s="254"/>
      <c r="AV47" s="254"/>
      <c r="AW47" s="255"/>
      <c r="AX47" s="253">
        <v>0</v>
      </c>
      <c r="AY47" s="254"/>
      <c r="AZ47" s="254"/>
      <c r="BA47" s="255"/>
      <c r="BB47" s="269">
        <f t="shared" si="15"/>
        <v>0</v>
      </c>
      <c r="BC47" s="47"/>
      <c r="BD47" s="47"/>
      <c r="BE47" s="50"/>
      <c r="BF47" s="251" t="s">
        <v>124</v>
      </c>
    </row>
    <row r="48" spans="2:57" s="15" customFormat="1" ht="79.5" customHeight="1" thickBot="1">
      <c r="B48" s="704">
        <v>14</v>
      </c>
      <c r="C48" s="726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  <c r="R48" s="727"/>
      <c r="S48" s="728"/>
      <c r="T48" s="729" t="s">
        <v>121</v>
      </c>
      <c r="U48" s="730"/>
      <c r="V48" s="719" t="s">
        <v>161</v>
      </c>
      <c r="W48" s="731"/>
      <c r="X48" s="731"/>
      <c r="Y48" s="731"/>
      <c r="Z48" s="731"/>
      <c r="AA48" s="731"/>
      <c r="AB48" s="731"/>
      <c r="AC48" s="731"/>
      <c r="AD48" s="731"/>
      <c r="AE48" s="229">
        <v>5</v>
      </c>
      <c r="AF48" s="732">
        <f t="shared" si="12"/>
        <v>150</v>
      </c>
      <c r="AG48" s="237">
        <f t="shared" si="13"/>
        <v>72</v>
      </c>
      <c r="AH48" s="722">
        <v>36</v>
      </c>
      <c r="AI48" s="722"/>
      <c r="AJ48" s="722"/>
      <c r="AK48" s="722"/>
      <c r="AL48" s="722">
        <v>36</v>
      </c>
      <c r="AM48" s="722"/>
      <c r="AN48" s="722"/>
      <c r="AO48" s="732">
        <f t="shared" si="14"/>
        <v>78</v>
      </c>
      <c r="AP48" s="230">
        <v>1</v>
      </c>
      <c r="AQ48" s="231"/>
      <c r="AR48" s="231">
        <v>1</v>
      </c>
      <c r="AS48" s="231"/>
      <c r="AT48" s="231"/>
      <c r="AU48" s="231">
        <v>1</v>
      </c>
      <c r="AV48" s="231"/>
      <c r="AW48" s="232"/>
      <c r="AX48" s="230">
        <f>AY48+AZ48+BA48</f>
        <v>0</v>
      </c>
      <c r="AY48" s="231"/>
      <c r="AZ48" s="231"/>
      <c r="BA48" s="232"/>
      <c r="BB48" s="733">
        <f t="shared" si="15"/>
        <v>4</v>
      </c>
      <c r="BC48" s="298">
        <v>2</v>
      </c>
      <c r="BD48" s="298"/>
      <c r="BE48" s="299">
        <v>2</v>
      </c>
    </row>
    <row r="49" spans="2:57" s="84" customFormat="1" ht="75" customHeight="1">
      <c r="B49" s="104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583" t="s">
        <v>185</v>
      </c>
      <c r="U49" s="584"/>
      <c r="V49" s="723" t="s">
        <v>132</v>
      </c>
      <c r="W49" s="671" t="s">
        <v>179</v>
      </c>
      <c r="X49" s="672"/>
      <c r="Y49" s="672"/>
      <c r="Z49" s="672"/>
      <c r="AA49" s="672"/>
      <c r="AB49" s="672"/>
      <c r="AC49" s="672"/>
      <c r="AD49" s="673"/>
      <c r="AE49" s="256">
        <v>5</v>
      </c>
      <c r="AF49" s="257">
        <f aca="true" t="shared" si="16" ref="AF49:AF66">AE49*30</f>
        <v>150</v>
      </c>
      <c r="AG49" s="256">
        <f t="shared" si="13"/>
        <v>72</v>
      </c>
      <c r="AH49" s="258">
        <v>36</v>
      </c>
      <c r="AI49" s="258"/>
      <c r="AJ49" s="258"/>
      <c r="AK49" s="258"/>
      <c r="AL49" s="258">
        <v>36</v>
      </c>
      <c r="AM49" s="258"/>
      <c r="AN49" s="258"/>
      <c r="AO49" s="257">
        <f aca="true" t="shared" si="17" ref="AO49:AO66">AF49-AG49</f>
        <v>78</v>
      </c>
      <c r="AP49" s="259">
        <v>2</v>
      </c>
      <c r="AQ49" s="260"/>
      <c r="AR49" s="260">
        <v>2</v>
      </c>
      <c r="AS49" s="260"/>
      <c r="AT49" s="260"/>
      <c r="AU49" s="260">
        <v>2</v>
      </c>
      <c r="AV49" s="260"/>
      <c r="AW49" s="261"/>
      <c r="AX49" s="259">
        <v>0</v>
      </c>
      <c r="AY49" s="260"/>
      <c r="AZ49" s="260"/>
      <c r="BA49" s="261"/>
      <c r="BB49" s="262">
        <f aca="true" t="shared" si="18" ref="BB49:BB66">BC49+BD49+BE49</f>
        <v>4</v>
      </c>
      <c r="BC49" s="263">
        <v>2</v>
      </c>
      <c r="BD49" s="263"/>
      <c r="BE49" s="264">
        <v>2</v>
      </c>
    </row>
    <row r="50" spans="2:57" s="84" customFormat="1" ht="79.5" customHeight="1">
      <c r="B50" s="102"/>
      <c r="C50" s="100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8"/>
      <c r="T50" s="542" t="s">
        <v>143</v>
      </c>
      <c r="U50" s="543"/>
      <c r="V50" s="724" t="s">
        <v>132</v>
      </c>
      <c r="W50" s="671" t="s">
        <v>179</v>
      </c>
      <c r="X50" s="672"/>
      <c r="Y50" s="672"/>
      <c r="Z50" s="672"/>
      <c r="AA50" s="672"/>
      <c r="AB50" s="672"/>
      <c r="AC50" s="672"/>
      <c r="AD50" s="673"/>
      <c r="AE50" s="244">
        <v>5</v>
      </c>
      <c r="AF50" s="245">
        <f>AE50*30</f>
        <v>150</v>
      </c>
      <c r="AG50" s="244">
        <f t="shared" si="13"/>
        <v>72</v>
      </c>
      <c r="AH50" s="246">
        <v>36</v>
      </c>
      <c r="AI50" s="246"/>
      <c r="AJ50" s="246"/>
      <c r="AK50" s="246"/>
      <c r="AL50" s="246">
        <v>36</v>
      </c>
      <c r="AM50" s="246"/>
      <c r="AN50" s="246"/>
      <c r="AO50" s="245">
        <f>AF50-AG50</f>
        <v>78</v>
      </c>
      <c r="AP50" s="247">
        <v>2</v>
      </c>
      <c r="AQ50" s="248"/>
      <c r="AR50" s="248">
        <v>2</v>
      </c>
      <c r="AS50" s="248"/>
      <c r="AT50" s="248"/>
      <c r="AU50" s="248">
        <v>2</v>
      </c>
      <c r="AV50" s="248"/>
      <c r="AW50" s="249"/>
      <c r="AX50" s="247">
        <v>0</v>
      </c>
      <c r="AY50" s="248"/>
      <c r="AZ50" s="248"/>
      <c r="BA50" s="249"/>
      <c r="BB50" s="112">
        <f>BC50+BD50+BE50</f>
        <v>4</v>
      </c>
      <c r="BC50" s="46">
        <v>2</v>
      </c>
      <c r="BD50" s="46"/>
      <c r="BE50" s="48">
        <v>2</v>
      </c>
    </row>
    <row r="51" spans="2:57" s="84" customFormat="1" ht="79.5" customHeight="1" thickBot="1">
      <c r="B51" s="103"/>
      <c r="C51" s="100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108"/>
      <c r="T51" s="485" t="s">
        <v>173</v>
      </c>
      <c r="U51" s="486"/>
      <c r="V51" s="734" t="s">
        <v>132</v>
      </c>
      <c r="W51" s="671" t="s">
        <v>174</v>
      </c>
      <c r="X51" s="672"/>
      <c r="Y51" s="672"/>
      <c r="Z51" s="672"/>
      <c r="AA51" s="672"/>
      <c r="AB51" s="672"/>
      <c r="AC51" s="672"/>
      <c r="AD51" s="673"/>
      <c r="AE51" s="266">
        <v>5</v>
      </c>
      <c r="AF51" s="267">
        <f t="shared" si="16"/>
        <v>150</v>
      </c>
      <c r="AG51" s="266">
        <f t="shared" si="13"/>
        <v>72</v>
      </c>
      <c r="AH51" s="268">
        <v>36</v>
      </c>
      <c r="AI51" s="268"/>
      <c r="AJ51" s="268">
        <v>18</v>
      </c>
      <c r="AK51" s="268"/>
      <c r="AL51" s="268">
        <v>18</v>
      </c>
      <c r="AM51" s="268"/>
      <c r="AN51" s="268"/>
      <c r="AO51" s="267">
        <f t="shared" si="17"/>
        <v>78</v>
      </c>
      <c r="AP51" s="253">
        <v>2</v>
      </c>
      <c r="AQ51" s="254"/>
      <c r="AR51" s="254">
        <v>2</v>
      </c>
      <c r="AS51" s="254"/>
      <c r="AT51" s="254"/>
      <c r="AU51" s="254">
        <v>2</v>
      </c>
      <c r="AV51" s="254"/>
      <c r="AW51" s="255"/>
      <c r="AX51" s="253">
        <v>0</v>
      </c>
      <c r="AY51" s="254"/>
      <c r="AZ51" s="254"/>
      <c r="BA51" s="255"/>
      <c r="BB51" s="219">
        <f t="shared" si="18"/>
        <v>4</v>
      </c>
      <c r="BC51" s="47">
        <v>2</v>
      </c>
      <c r="BD51" s="47">
        <v>1</v>
      </c>
      <c r="BE51" s="50">
        <v>1</v>
      </c>
    </row>
    <row r="52" spans="2:57" s="15" customFormat="1" ht="79.5" customHeight="1" thickBot="1">
      <c r="B52" s="735">
        <v>15</v>
      </c>
      <c r="C52" s="736"/>
      <c r="D52" s="737"/>
      <c r="E52" s="737"/>
      <c r="F52" s="737"/>
      <c r="G52" s="737"/>
      <c r="H52" s="737"/>
      <c r="I52" s="737"/>
      <c r="J52" s="737"/>
      <c r="K52" s="737"/>
      <c r="L52" s="737"/>
      <c r="M52" s="737"/>
      <c r="N52" s="737"/>
      <c r="O52" s="737"/>
      <c r="P52" s="737"/>
      <c r="Q52" s="737"/>
      <c r="R52" s="737"/>
      <c r="S52" s="738"/>
      <c r="T52" s="729" t="s">
        <v>125</v>
      </c>
      <c r="U52" s="730"/>
      <c r="V52" s="719" t="s">
        <v>161</v>
      </c>
      <c r="W52" s="739"/>
      <c r="X52" s="731"/>
      <c r="Y52" s="731"/>
      <c r="Z52" s="731"/>
      <c r="AA52" s="731"/>
      <c r="AB52" s="731"/>
      <c r="AC52" s="731"/>
      <c r="AD52" s="720"/>
      <c r="AE52" s="722">
        <v>5</v>
      </c>
      <c r="AF52" s="722">
        <f t="shared" si="16"/>
        <v>150</v>
      </c>
      <c r="AG52" s="237">
        <f t="shared" si="13"/>
        <v>72</v>
      </c>
      <c r="AH52" s="722">
        <v>36</v>
      </c>
      <c r="AI52" s="722"/>
      <c r="AJ52" s="722">
        <v>36</v>
      </c>
      <c r="AK52" s="722"/>
      <c r="AL52" s="722"/>
      <c r="AM52" s="722"/>
      <c r="AN52" s="722"/>
      <c r="AO52" s="722">
        <f t="shared" si="17"/>
        <v>78</v>
      </c>
      <c r="AP52" s="231">
        <v>1</v>
      </c>
      <c r="AQ52" s="231"/>
      <c r="AR52" s="231">
        <v>1</v>
      </c>
      <c r="AS52" s="231"/>
      <c r="AT52" s="231"/>
      <c r="AU52" s="231"/>
      <c r="AV52" s="231"/>
      <c r="AW52" s="231"/>
      <c r="AX52" s="231">
        <f>AY52+AZ52+BA52</f>
        <v>0</v>
      </c>
      <c r="AY52" s="231"/>
      <c r="AZ52" s="231"/>
      <c r="BA52" s="231"/>
      <c r="BB52" s="298">
        <f t="shared" si="18"/>
        <v>4</v>
      </c>
      <c r="BC52" s="298">
        <v>2</v>
      </c>
      <c r="BD52" s="298">
        <v>2</v>
      </c>
      <c r="BE52" s="299"/>
    </row>
    <row r="53" spans="2:58" s="84" customFormat="1" ht="117" customHeight="1">
      <c r="B53" s="101"/>
      <c r="C53" s="100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344" t="s">
        <v>166</v>
      </c>
      <c r="U53" s="345"/>
      <c r="V53" s="723" t="s">
        <v>132</v>
      </c>
      <c r="W53" s="596" t="s">
        <v>115</v>
      </c>
      <c r="X53" s="597"/>
      <c r="Y53" s="597"/>
      <c r="Z53" s="597"/>
      <c r="AA53" s="597"/>
      <c r="AB53" s="597"/>
      <c r="AC53" s="597"/>
      <c r="AD53" s="598"/>
      <c r="AE53" s="237">
        <v>5</v>
      </c>
      <c r="AF53" s="238">
        <f>AE53*30</f>
        <v>150</v>
      </c>
      <c r="AG53" s="237">
        <f t="shared" si="13"/>
        <v>54</v>
      </c>
      <c r="AH53" s="239">
        <v>36</v>
      </c>
      <c r="AI53" s="239"/>
      <c r="AJ53" s="239">
        <v>18</v>
      </c>
      <c r="AK53" s="239"/>
      <c r="AL53" s="239"/>
      <c r="AM53" s="239"/>
      <c r="AN53" s="239"/>
      <c r="AO53" s="238">
        <f>AF53-AG53</f>
        <v>96</v>
      </c>
      <c r="AP53" s="240">
        <v>2</v>
      </c>
      <c r="AQ53" s="241"/>
      <c r="AR53" s="241">
        <v>2</v>
      </c>
      <c r="AS53" s="241"/>
      <c r="AT53" s="241"/>
      <c r="AU53" s="241"/>
      <c r="AV53" s="241"/>
      <c r="AW53" s="242"/>
      <c r="AX53" s="240">
        <v>0</v>
      </c>
      <c r="AY53" s="241"/>
      <c r="AZ53" s="241"/>
      <c r="BA53" s="242"/>
      <c r="BB53" s="262">
        <f>BC53+BD53+BE53</f>
        <v>3</v>
      </c>
      <c r="BC53" s="263">
        <v>2</v>
      </c>
      <c r="BD53" s="263">
        <v>1</v>
      </c>
      <c r="BE53" s="264"/>
      <c r="BF53" s="251" t="s">
        <v>144</v>
      </c>
    </row>
    <row r="54" spans="2:57" s="84" customFormat="1" ht="79.5" customHeight="1">
      <c r="B54" s="102"/>
      <c r="C54" s="100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530" t="s">
        <v>145</v>
      </c>
      <c r="U54" s="531"/>
      <c r="V54" s="724" t="s">
        <v>132</v>
      </c>
      <c r="W54" s="671" t="s">
        <v>179</v>
      </c>
      <c r="X54" s="672"/>
      <c r="Y54" s="672"/>
      <c r="Z54" s="672"/>
      <c r="AA54" s="672"/>
      <c r="AB54" s="672"/>
      <c r="AC54" s="672"/>
      <c r="AD54" s="673"/>
      <c r="AE54" s="244">
        <v>5</v>
      </c>
      <c r="AF54" s="245">
        <f>AE54*30</f>
        <v>150</v>
      </c>
      <c r="AG54" s="244">
        <f t="shared" si="13"/>
        <v>72</v>
      </c>
      <c r="AH54" s="246">
        <v>36</v>
      </c>
      <c r="AI54" s="246"/>
      <c r="AJ54" s="246">
        <v>36</v>
      </c>
      <c r="AK54" s="246"/>
      <c r="AL54" s="246"/>
      <c r="AM54" s="246"/>
      <c r="AN54" s="246"/>
      <c r="AO54" s="245">
        <f>AF54-AG54</f>
        <v>78</v>
      </c>
      <c r="AP54" s="247">
        <v>2</v>
      </c>
      <c r="AQ54" s="248"/>
      <c r="AR54" s="248">
        <v>2</v>
      </c>
      <c r="AS54" s="248"/>
      <c r="AT54" s="248"/>
      <c r="AU54" s="248"/>
      <c r="AV54" s="248"/>
      <c r="AW54" s="249"/>
      <c r="AX54" s="247">
        <v>0</v>
      </c>
      <c r="AY54" s="248"/>
      <c r="AZ54" s="248"/>
      <c r="BA54" s="249"/>
      <c r="BB54" s="112">
        <f>BC54+BD54+BE54</f>
        <v>4</v>
      </c>
      <c r="BC54" s="46">
        <v>2</v>
      </c>
      <c r="BD54" s="46">
        <v>2</v>
      </c>
      <c r="BE54" s="48"/>
    </row>
    <row r="55" spans="2:58" s="84" customFormat="1" ht="78.75" customHeight="1">
      <c r="B55" s="102"/>
      <c r="C55" s="100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530" t="s">
        <v>175</v>
      </c>
      <c r="U55" s="531"/>
      <c r="V55" s="724" t="s">
        <v>132</v>
      </c>
      <c r="W55" s="671" t="s">
        <v>174</v>
      </c>
      <c r="X55" s="672"/>
      <c r="Y55" s="672"/>
      <c r="Z55" s="672"/>
      <c r="AA55" s="672"/>
      <c r="AB55" s="672"/>
      <c r="AC55" s="672"/>
      <c r="AD55" s="673"/>
      <c r="AE55" s="244">
        <v>5</v>
      </c>
      <c r="AF55" s="245">
        <f t="shared" si="16"/>
        <v>150</v>
      </c>
      <c r="AG55" s="244">
        <f t="shared" si="13"/>
        <v>54</v>
      </c>
      <c r="AH55" s="246">
        <v>36</v>
      </c>
      <c r="AI55" s="246"/>
      <c r="AJ55" s="246"/>
      <c r="AK55" s="246"/>
      <c r="AL55" s="246">
        <v>18</v>
      </c>
      <c r="AM55" s="246"/>
      <c r="AN55" s="246"/>
      <c r="AO55" s="245">
        <f t="shared" si="17"/>
        <v>96</v>
      </c>
      <c r="AP55" s="247">
        <v>2</v>
      </c>
      <c r="AQ55" s="248"/>
      <c r="AR55" s="248">
        <v>2</v>
      </c>
      <c r="AS55" s="248"/>
      <c r="AT55" s="248"/>
      <c r="AU55" s="248"/>
      <c r="AV55" s="248"/>
      <c r="AW55" s="249"/>
      <c r="AX55" s="247">
        <v>0</v>
      </c>
      <c r="AY55" s="248"/>
      <c r="AZ55" s="248"/>
      <c r="BA55" s="249"/>
      <c r="BB55" s="112">
        <f t="shared" si="18"/>
        <v>3</v>
      </c>
      <c r="BC55" s="46">
        <v>2</v>
      </c>
      <c r="BD55" s="46"/>
      <c r="BE55" s="48">
        <v>1</v>
      </c>
      <c r="BF55" s="251" t="s">
        <v>144</v>
      </c>
    </row>
    <row r="56" spans="2:57" s="84" customFormat="1" ht="79.5" customHeight="1" thickBot="1">
      <c r="B56" s="103"/>
      <c r="C56" s="100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588" t="s">
        <v>176</v>
      </c>
      <c r="U56" s="589"/>
      <c r="V56" s="734" t="s">
        <v>132</v>
      </c>
      <c r="W56" s="596" t="s">
        <v>115</v>
      </c>
      <c r="X56" s="597"/>
      <c r="Y56" s="597"/>
      <c r="Z56" s="597"/>
      <c r="AA56" s="597"/>
      <c r="AB56" s="597"/>
      <c r="AC56" s="597"/>
      <c r="AD56" s="598"/>
      <c r="AE56" s="266">
        <v>5</v>
      </c>
      <c r="AF56" s="267">
        <f t="shared" si="16"/>
        <v>150</v>
      </c>
      <c r="AG56" s="266">
        <f t="shared" si="13"/>
        <v>54</v>
      </c>
      <c r="AH56" s="268">
        <v>36</v>
      </c>
      <c r="AI56" s="268"/>
      <c r="AJ56" s="268">
        <v>18</v>
      </c>
      <c r="AK56" s="268"/>
      <c r="AL56" s="268"/>
      <c r="AM56" s="268"/>
      <c r="AN56" s="268"/>
      <c r="AO56" s="267">
        <f t="shared" si="17"/>
        <v>96</v>
      </c>
      <c r="AP56" s="253">
        <v>2</v>
      </c>
      <c r="AQ56" s="254"/>
      <c r="AR56" s="254">
        <v>2</v>
      </c>
      <c r="AS56" s="254"/>
      <c r="AT56" s="254"/>
      <c r="AU56" s="254"/>
      <c r="AV56" s="254"/>
      <c r="AW56" s="255"/>
      <c r="AX56" s="253">
        <v>0</v>
      </c>
      <c r="AY56" s="254"/>
      <c r="AZ56" s="254"/>
      <c r="BA56" s="255"/>
      <c r="BB56" s="265">
        <f t="shared" si="18"/>
        <v>3</v>
      </c>
      <c r="BC56" s="116">
        <v>2</v>
      </c>
      <c r="BD56" s="116">
        <v>1</v>
      </c>
      <c r="BE56" s="117"/>
    </row>
    <row r="57" spans="2:57" s="84" customFormat="1" ht="79.5" customHeight="1" thickBot="1">
      <c r="B57" s="102"/>
      <c r="C57" s="100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530" t="s">
        <v>186</v>
      </c>
      <c r="U57" s="531"/>
      <c r="V57" s="724" t="s">
        <v>132</v>
      </c>
      <c r="W57" s="671" t="s">
        <v>179</v>
      </c>
      <c r="X57" s="672"/>
      <c r="Y57" s="672"/>
      <c r="Z57" s="672"/>
      <c r="AA57" s="672"/>
      <c r="AB57" s="672"/>
      <c r="AC57" s="672"/>
      <c r="AD57" s="673"/>
      <c r="AE57" s="266">
        <v>5</v>
      </c>
      <c r="AF57" s="267">
        <f t="shared" si="16"/>
        <v>150</v>
      </c>
      <c r="AG57" s="266">
        <f t="shared" si="13"/>
        <v>72</v>
      </c>
      <c r="AH57" s="268">
        <v>36</v>
      </c>
      <c r="AI57" s="268"/>
      <c r="AJ57" s="268"/>
      <c r="AK57" s="268"/>
      <c r="AL57" s="268">
        <v>36</v>
      </c>
      <c r="AM57" s="268"/>
      <c r="AN57" s="268"/>
      <c r="AO57" s="267">
        <f t="shared" si="17"/>
        <v>78</v>
      </c>
      <c r="AP57" s="253">
        <v>2</v>
      </c>
      <c r="AQ57" s="254"/>
      <c r="AR57" s="254">
        <v>2</v>
      </c>
      <c r="AS57" s="254"/>
      <c r="AT57" s="254"/>
      <c r="AU57" s="254"/>
      <c r="AV57" s="254"/>
      <c r="AW57" s="255"/>
      <c r="AX57" s="253">
        <v>0</v>
      </c>
      <c r="AY57" s="254"/>
      <c r="AZ57" s="254"/>
      <c r="BA57" s="255"/>
      <c r="BB57" s="219">
        <f t="shared" si="18"/>
        <v>4</v>
      </c>
      <c r="BC57" s="47">
        <v>2</v>
      </c>
      <c r="BD57" s="47"/>
      <c r="BE57" s="50">
        <v>2</v>
      </c>
    </row>
    <row r="58" spans="2:57" s="15" customFormat="1" ht="79.5" customHeight="1" thickBot="1">
      <c r="B58" s="735">
        <v>16</v>
      </c>
      <c r="C58" s="740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1"/>
      <c r="R58" s="741"/>
      <c r="S58" s="742"/>
      <c r="T58" s="743" t="s">
        <v>126</v>
      </c>
      <c r="U58" s="744"/>
      <c r="V58" s="719" t="s">
        <v>161</v>
      </c>
      <c r="W58" s="745"/>
      <c r="X58" s="746"/>
      <c r="Y58" s="746"/>
      <c r="Z58" s="746"/>
      <c r="AA58" s="746"/>
      <c r="AB58" s="746"/>
      <c r="AC58" s="746"/>
      <c r="AD58" s="746"/>
      <c r="AE58" s="747">
        <v>5</v>
      </c>
      <c r="AF58" s="747">
        <f t="shared" si="16"/>
        <v>150</v>
      </c>
      <c r="AG58" s="237">
        <f t="shared" si="13"/>
        <v>36</v>
      </c>
      <c r="AH58" s="747">
        <v>36</v>
      </c>
      <c r="AI58" s="747"/>
      <c r="AJ58" s="747"/>
      <c r="AK58" s="747"/>
      <c r="AL58" s="747"/>
      <c r="AM58" s="747"/>
      <c r="AN58" s="747"/>
      <c r="AO58" s="747">
        <f t="shared" si="17"/>
        <v>114</v>
      </c>
      <c r="AP58" s="708">
        <v>1</v>
      </c>
      <c r="AQ58" s="708"/>
      <c r="AR58" s="708">
        <v>1</v>
      </c>
      <c r="AS58" s="708"/>
      <c r="AT58" s="708"/>
      <c r="AU58" s="708"/>
      <c r="AV58" s="708"/>
      <c r="AW58" s="708"/>
      <c r="AX58" s="708">
        <f>AY58+AZ58+BA58</f>
        <v>0</v>
      </c>
      <c r="AY58" s="708"/>
      <c r="AZ58" s="708"/>
      <c r="BA58" s="708"/>
      <c r="BB58" s="748">
        <f t="shared" si="18"/>
        <v>2</v>
      </c>
      <c r="BC58" s="748">
        <v>2</v>
      </c>
      <c r="BD58" s="748"/>
      <c r="BE58" s="749"/>
    </row>
    <row r="59" spans="2:58" s="84" customFormat="1" ht="87" customHeight="1">
      <c r="B59" s="101"/>
      <c r="C59" s="121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223"/>
      <c r="T59" s="481" t="s">
        <v>128</v>
      </c>
      <c r="U59" s="483"/>
      <c r="V59" s="750" t="s">
        <v>132</v>
      </c>
      <c r="W59" s="679" t="s">
        <v>115</v>
      </c>
      <c r="X59" s="680"/>
      <c r="Y59" s="680"/>
      <c r="Z59" s="680"/>
      <c r="AA59" s="680"/>
      <c r="AB59" s="680"/>
      <c r="AC59" s="680"/>
      <c r="AD59" s="681"/>
      <c r="AE59" s="237">
        <v>5</v>
      </c>
      <c r="AF59" s="238">
        <f t="shared" si="16"/>
        <v>150</v>
      </c>
      <c r="AG59" s="237">
        <f t="shared" si="13"/>
        <v>36</v>
      </c>
      <c r="AH59" s="239">
        <v>36</v>
      </c>
      <c r="AI59" s="239"/>
      <c r="AJ59" s="239"/>
      <c r="AK59" s="239"/>
      <c r="AL59" s="239"/>
      <c r="AM59" s="239"/>
      <c r="AN59" s="239"/>
      <c r="AO59" s="238">
        <f t="shared" si="17"/>
        <v>114</v>
      </c>
      <c r="AP59" s="240">
        <v>2</v>
      </c>
      <c r="AQ59" s="241"/>
      <c r="AR59" s="241">
        <v>2</v>
      </c>
      <c r="AS59" s="241"/>
      <c r="AT59" s="241"/>
      <c r="AU59" s="241"/>
      <c r="AV59" s="241"/>
      <c r="AW59" s="242"/>
      <c r="AX59" s="240">
        <v>0</v>
      </c>
      <c r="AY59" s="241"/>
      <c r="AZ59" s="241"/>
      <c r="BA59" s="242"/>
      <c r="BB59" s="252">
        <f t="shared" si="18"/>
        <v>2</v>
      </c>
      <c r="BC59" s="45">
        <v>2</v>
      </c>
      <c r="BD59" s="45"/>
      <c r="BE59" s="49"/>
      <c r="BF59" s="251"/>
    </row>
    <row r="60" spans="2:58" s="84" customFormat="1" ht="79.5" customHeight="1">
      <c r="B60" s="102"/>
      <c r="C60" s="100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8"/>
      <c r="T60" s="330" t="s">
        <v>146</v>
      </c>
      <c r="U60" s="332"/>
      <c r="V60" s="724" t="s">
        <v>132</v>
      </c>
      <c r="W60" s="671" t="s">
        <v>179</v>
      </c>
      <c r="X60" s="672"/>
      <c r="Y60" s="672"/>
      <c r="Z60" s="672"/>
      <c r="AA60" s="672"/>
      <c r="AB60" s="672"/>
      <c r="AC60" s="672"/>
      <c r="AD60" s="673"/>
      <c r="AE60" s="244">
        <v>5</v>
      </c>
      <c r="AF60" s="245">
        <f>AE60*30</f>
        <v>150</v>
      </c>
      <c r="AG60" s="244">
        <f t="shared" si="13"/>
        <v>36</v>
      </c>
      <c r="AH60" s="246">
        <v>36</v>
      </c>
      <c r="AI60" s="246"/>
      <c r="AJ60" s="246"/>
      <c r="AK60" s="246"/>
      <c r="AL60" s="246"/>
      <c r="AM60" s="246"/>
      <c r="AN60" s="246"/>
      <c r="AO60" s="245">
        <f>AF60-AG60</f>
        <v>114</v>
      </c>
      <c r="AP60" s="247">
        <v>2</v>
      </c>
      <c r="AQ60" s="248"/>
      <c r="AR60" s="248">
        <v>2</v>
      </c>
      <c r="AS60" s="248"/>
      <c r="AT60" s="248"/>
      <c r="AU60" s="248"/>
      <c r="AV60" s="248"/>
      <c r="AW60" s="249"/>
      <c r="AX60" s="247">
        <v>0</v>
      </c>
      <c r="AY60" s="248"/>
      <c r="AZ60" s="248"/>
      <c r="BA60" s="249"/>
      <c r="BB60" s="112">
        <f>BC60+BD60+BE60</f>
        <v>2</v>
      </c>
      <c r="BC60" s="46">
        <v>2</v>
      </c>
      <c r="BD60" s="46"/>
      <c r="BE60" s="48"/>
      <c r="BF60" s="251"/>
    </row>
    <row r="61" spans="2:58" s="84" customFormat="1" ht="79.5" customHeight="1" thickBot="1">
      <c r="B61" s="103"/>
      <c r="C61" s="217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224"/>
      <c r="T61" s="548" t="s">
        <v>177</v>
      </c>
      <c r="U61" s="549"/>
      <c r="V61" s="725" t="s">
        <v>132</v>
      </c>
      <c r="W61" s="682" t="s">
        <v>174</v>
      </c>
      <c r="X61" s="683"/>
      <c r="Y61" s="683"/>
      <c r="Z61" s="683"/>
      <c r="AA61" s="683"/>
      <c r="AB61" s="683"/>
      <c r="AC61" s="683"/>
      <c r="AD61" s="684"/>
      <c r="AE61" s="266">
        <v>5</v>
      </c>
      <c r="AF61" s="267">
        <f t="shared" si="16"/>
        <v>150</v>
      </c>
      <c r="AG61" s="266">
        <f t="shared" si="13"/>
        <v>36</v>
      </c>
      <c r="AH61" s="268">
        <v>36</v>
      </c>
      <c r="AI61" s="268"/>
      <c r="AJ61" s="268"/>
      <c r="AK61" s="268"/>
      <c r="AL61" s="268"/>
      <c r="AM61" s="268"/>
      <c r="AN61" s="268"/>
      <c r="AO61" s="267">
        <f>AF61-AG61</f>
        <v>114</v>
      </c>
      <c r="AP61" s="253">
        <v>2</v>
      </c>
      <c r="AQ61" s="254"/>
      <c r="AR61" s="254">
        <v>2</v>
      </c>
      <c r="AS61" s="254"/>
      <c r="AT61" s="254"/>
      <c r="AU61" s="254"/>
      <c r="AV61" s="254"/>
      <c r="AW61" s="255"/>
      <c r="AX61" s="253">
        <v>0</v>
      </c>
      <c r="AY61" s="254"/>
      <c r="AZ61" s="254"/>
      <c r="BA61" s="255"/>
      <c r="BB61" s="219">
        <f t="shared" si="18"/>
        <v>2</v>
      </c>
      <c r="BC61" s="47">
        <v>2</v>
      </c>
      <c r="BD61" s="47"/>
      <c r="BE61" s="50"/>
      <c r="BF61" s="251"/>
    </row>
    <row r="62" spans="2:57" s="15" customFormat="1" ht="79.5" customHeight="1" thickBot="1">
      <c r="B62" s="704">
        <v>17</v>
      </c>
      <c r="C62" s="726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8"/>
      <c r="T62" s="729" t="s">
        <v>127</v>
      </c>
      <c r="U62" s="730"/>
      <c r="V62" s="719" t="s">
        <v>161</v>
      </c>
      <c r="W62" s="720"/>
      <c r="X62" s="751"/>
      <c r="Y62" s="751"/>
      <c r="Z62" s="751"/>
      <c r="AA62" s="751"/>
      <c r="AB62" s="751"/>
      <c r="AC62" s="751"/>
      <c r="AD62" s="752"/>
      <c r="AE62" s="229">
        <v>4</v>
      </c>
      <c r="AF62" s="732">
        <f t="shared" si="16"/>
        <v>120</v>
      </c>
      <c r="AG62" s="237">
        <f t="shared" si="13"/>
        <v>54</v>
      </c>
      <c r="AH62" s="722">
        <v>36</v>
      </c>
      <c r="AI62" s="722"/>
      <c r="AJ62" s="722"/>
      <c r="AK62" s="722"/>
      <c r="AL62" s="722">
        <v>18</v>
      </c>
      <c r="AM62" s="722"/>
      <c r="AN62" s="722"/>
      <c r="AO62" s="732">
        <f t="shared" si="17"/>
        <v>66</v>
      </c>
      <c r="AP62" s="230"/>
      <c r="AQ62" s="231">
        <v>1</v>
      </c>
      <c r="AR62" s="231">
        <v>1</v>
      </c>
      <c r="AS62" s="231"/>
      <c r="AT62" s="231"/>
      <c r="AU62" s="231">
        <v>1</v>
      </c>
      <c r="AV62" s="231"/>
      <c r="AW62" s="232"/>
      <c r="AX62" s="230">
        <f>AY62+AZ62+BA62</f>
        <v>0</v>
      </c>
      <c r="AY62" s="231"/>
      <c r="AZ62" s="231"/>
      <c r="BA62" s="232"/>
      <c r="BB62" s="733">
        <f t="shared" si="18"/>
        <v>3</v>
      </c>
      <c r="BC62" s="298">
        <v>2</v>
      </c>
      <c r="BD62" s="298"/>
      <c r="BE62" s="299">
        <v>1</v>
      </c>
    </row>
    <row r="63" spans="2:58" s="84" customFormat="1" ht="99" customHeight="1">
      <c r="B63" s="104"/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7"/>
      <c r="T63" s="774" t="s">
        <v>152</v>
      </c>
      <c r="U63" s="775"/>
      <c r="V63" s="723" t="s">
        <v>132</v>
      </c>
      <c r="W63" s="596" t="s">
        <v>115</v>
      </c>
      <c r="X63" s="597"/>
      <c r="Y63" s="597"/>
      <c r="Z63" s="597"/>
      <c r="AA63" s="597"/>
      <c r="AB63" s="597"/>
      <c r="AC63" s="597"/>
      <c r="AD63" s="598"/>
      <c r="AE63" s="256">
        <v>4</v>
      </c>
      <c r="AF63" s="257">
        <f t="shared" si="16"/>
        <v>120</v>
      </c>
      <c r="AG63" s="256">
        <f t="shared" si="13"/>
        <v>54</v>
      </c>
      <c r="AH63" s="258">
        <v>36</v>
      </c>
      <c r="AI63" s="258"/>
      <c r="AJ63" s="258"/>
      <c r="AK63" s="258"/>
      <c r="AL63" s="258">
        <v>18</v>
      </c>
      <c r="AM63" s="258"/>
      <c r="AN63" s="258"/>
      <c r="AO63" s="257">
        <f t="shared" si="17"/>
        <v>66</v>
      </c>
      <c r="AP63" s="259"/>
      <c r="AQ63" s="260">
        <v>2</v>
      </c>
      <c r="AR63" s="260">
        <v>2</v>
      </c>
      <c r="AS63" s="260"/>
      <c r="AT63" s="260"/>
      <c r="AU63" s="260">
        <v>2</v>
      </c>
      <c r="AV63" s="260"/>
      <c r="AW63" s="261"/>
      <c r="AX63" s="259">
        <v>0</v>
      </c>
      <c r="AY63" s="260"/>
      <c r="AZ63" s="260"/>
      <c r="BA63" s="261"/>
      <c r="BB63" s="262">
        <f t="shared" si="18"/>
        <v>3</v>
      </c>
      <c r="BC63" s="263">
        <v>2</v>
      </c>
      <c r="BD63" s="263"/>
      <c r="BE63" s="264">
        <v>1</v>
      </c>
      <c r="BF63" s="251" t="s">
        <v>148</v>
      </c>
    </row>
    <row r="64" spans="2:58" s="84" customFormat="1" ht="79.5" customHeight="1">
      <c r="B64" s="102"/>
      <c r="C64" s="100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108"/>
      <c r="T64" s="330" t="s">
        <v>184</v>
      </c>
      <c r="U64" s="332"/>
      <c r="V64" s="724" t="s">
        <v>132</v>
      </c>
      <c r="W64" s="671" t="s">
        <v>179</v>
      </c>
      <c r="X64" s="672"/>
      <c r="Y64" s="672"/>
      <c r="Z64" s="672"/>
      <c r="AA64" s="672"/>
      <c r="AB64" s="672"/>
      <c r="AC64" s="672"/>
      <c r="AD64" s="673"/>
      <c r="AE64" s="244">
        <v>4</v>
      </c>
      <c r="AF64" s="245">
        <f>AE64*30</f>
        <v>120</v>
      </c>
      <c r="AG64" s="244">
        <f>AH64+AJ64+AL64</f>
        <v>54</v>
      </c>
      <c r="AH64" s="246">
        <v>36</v>
      </c>
      <c r="AI64" s="246"/>
      <c r="AJ64" s="246"/>
      <c r="AK64" s="246"/>
      <c r="AL64" s="246">
        <v>18</v>
      </c>
      <c r="AM64" s="246"/>
      <c r="AN64" s="246"/>
      <c r="AO64" s="245">
        <f>AF64-AG64</f>
        <v>66</v>
      </c>
      <c r="AP64" s="247"/>
      <c r="AQ64" s="248">
        <v>2</v>
      </c>
      <c r="AR64" s="248">
        <v>2</v>
      </c>
      <c r="AS64" s="248"/>
      <c r="AT64" s="248"/>
      <c r="AU64" s="248">
        <v>2</v>
      </c>
      <c r="AV64" s="248"/>
      <c r="AW64" s="249"/>
      <c r="AX64" s="247">
        <v>0</v>
      </c>
      <c r="AY64" s="248"/>
      <c r="AZ64" s="248"/>
      <c r="BA64" s="249"/>
      <c r="BB64" s="112">
        <f>BC64+BD64+BE64</f>
        <v>3</v>
      </c>
      <c r="BC64" s="46">
        <v>2</v>
      </c>
      <c r="BD64" s="46"/>
      <c r="BE64" s="48">
        <v>1</v>
      </c>
      <c r="BF64" s="251"/>
    </row>
    <row r="65" spans="2:58" s="84" customFormat="1" ht="79.5" customHeight="1">
      <c r="B65" s="102"/>
      <c r="C65" s="100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108"/>
      <c r="T65" s="330" t="s">
        <v>147</v>
      </c>
      <c r="U65" s="332"/>
      <c r="V65" s="724" t="s">
        <v>132</v>
      </c>
      <c r="W65" s="671" t="s">
        <v>179</v>
      </c>
      <c r="X65" s="672"/>
      <c r="Y65" s="672"/>
      <c r="Z65" s="672"/>
      <c r="AA65" s="672"/>
      <c r="AB65" s="672"/>
      <c r="AC65" s="672"/>
      <c r="AD65" s="673"/>
      <c r="AE65" s="244">
        <v>4</v>
      </c>
      <c r="AF65" s="245">
        <f t="shared" si="16"/>
        <v>120</v>
      </c>
      <c r="AG65" s="244">
        <f t="shared" si="13"/>
        <v>36</v>
      </c>
      <c r="AH65" s="246">
        <v>36</v>
      </c>
      <c r="AI65" s="246"/>
      <c r="AJ65" s="246"/>
      <c r="AK65" s="246"/>
      <c r="AL65" s="246"/>
      <c r="AM65" s="246"/>
      <c r="AN65" s="246"/>
      <c r="AO65" s="245">
        <f t="shared" si="17"/>
        <v>84</v>
      </c>
      <c r="AP65" s="247"/>
      <c r="AQ65" s="248">
        <v>2</v>
      </c>
      <c r="AR65" s="248">
        <v>2</v>
      </c>
      <c r="AS65" s="248"/>
      <c r="AT65" s="248"/>
      <c r="AU65" s="248">
        <v>2</v>
      </c>
      <c r="AV65" s="248"/>
      <c r="AW65" s="249"/>
      <c r="AX65" s="247">
        <v>0</v>
      </c>
      <c r="AY65" s="248"/>
      <c r="AZ65" s="248"/>
      <c r="BA65" s="249"/>
      <c r="BB65" s="112">
        <f t="shared" si="18"/>
        <v>2</v>
      </c>
      <c r="BC65" s="46">
        <v>2</v>
      </c>
      <c r="BD65" s="46"/>
      <c r="BE65" s="48"/>
      <c r="BF65" s="251"/>
    </row>
    <row r="66" spans="2:58" s="84" customFormat="1" ht="79.5" customHeight="1" thickBot="1">
      <c r="B66" s="118"/>
      <c r="C66" s="12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1"/>
      <c r="T66" s="580" t="s">
        <v>119</v>
      </c>
      <c r="U66" s="582"/>
      <c r="V66" s="734" t="s">
        <v>132</v>
      </c>
      <c r="W66" s="593" t="s">
        <v>115</v>
      </c>
      <c r="X66" s="594"/>
      <c r="Y66" s="594"/>
      <c r="Z66" s="594"/>
      <c r="AA66" s="594"/>
      <c r="AB66" s="594"/>
      <c r="AC66" s="594"/>
      <c r="AD66" s="595"/>
      <c r="AE66" s="87">
        <v>4</v>
      </c>
      <c r="AF66" s="113">
        <f t="shared" si="16"/>
        <v>120</v>
      </c>
      <c r="AG66" s="87">
        <f t="shared" si="13"/>
        <v>54</v>
      </c>
      <c r="AH66" s="114">
        <v>18</v>
      </c>
      <c r="AI66" s="114"/>
      <c r="AJ66" s="114"/>
      <c r="AK66" s="114"/>
      <c r="AL66" s="114">
        <v>36</v>
      </c>
      <c r="AM66" s="114"/>
      <c r="AN66" s="114"/>
      <c r="AO66" s="113">
        <f t="shared" si="17"/>
        <v>66</v>
      </c>
      <c r="AP66" s="88"/>
      <c r="AQ66" s="89">
        <v>2</v>
      </c>
      <c r="AR66" s="89">
        <v>2</v>
      </c>
      <c r="AS66" s="89"/>
      <c r="AT66" s="89"/>
      <c r="AU66" s="89"/>
      <c r="AV66" s="89"/>
      <c r="AW66" s="90"/>
      <c r="AX66" s="88">
        <v>0</v>
      </c>
      <c r="AY66" s="89"/>
      <c r="AZ66" s="89"/>
      <c r="BA66" s="90"/>
      <c r="BB66" s="265">
        <f t="shared" si="18"/>
        <v>3</v>
      </c>
      <c r="BC66" s="116">
        <v>1</v>
      </c>
      <c r="BD66" s="116"/>
      <c r="BE66" s="117">
        <v>2</v>
      </c>
      <c r="BF66" s="251" t="s">
        <v>149</v>
      </c>
    </row>
    <row r="67" spans="2:57" s="15" customFormat="1" ht="79.5" customHeight="1" thickBot="1">
      <c r="B67" s="753" t="s">
        <v>95</v>
      </c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7"/>
      <c r="AE67" s="229">
        <f aca="true" t="shared" si="19" ref="AE67:BE67">AE62+AE58+AE52+AE48+AE43</f>
        <v>23</v>
      </c>
      <c r="AF67" s="229">
        <f t="shared" si="19"/>
        <v>690</v>
      </c>
      <c r="AG67" s="229">
        <f t="shared" si="19"/>
        <v>288</v>
      </c>
      <c r="AH67" s="229">
        <f t="shared" si="19"/>
        <v>180</v>
      </c>
      <c r="AI67" s="229">
        <f t="shared" si="19"/>
        <v>0</v>
      </c>
      <c r="AJ67" s="229">
        <f t="shared" si="19"/>
        <v>36</v>
      </c>
      <c r="AK67" s="229">
        <f t="shared" si="19"/>
        <v>0</v>
      </c>
      <c r="AL67" s="229">
        <f t="shared" si="19"/>
        <v>72</v>
      </c>
      <c r="AM67" s="229">
        <f t="shared" si="19"/>
        <v>0</v>
      </c>
      <c r="AN67" s="229">
        <f t="shared" si="19"/>
        <v>0</v>
      </c>
      <c r="AO67" s="229">
        <f t="shared" si="19"/>
        <v>402</v>
      </c>
      <c r="AP67" s="229">
        <f t="shared" si="19"/>
        <v>3</v>
      </c>
      <c r="AQ67" s="229">
        <f t="shared" si="19"/>
        <v>2</v>
      </c>
      <c r="AR67" s="229">
        <f t="shared" si="19"/>
        <v>5</v>
      </c>
      <c r="AS67" s="229">
        <f t="shared" si="19"/>
        <v>0</v>
      </c>
      <c r="AT67" s="229">
        <f t="shared" si="19"/>
        <v>0</v>
      </c>
      <c r="AU67" s="229">
        <f t="shared" si="19"/>
        <v>2</v>
      </c>
      <c r="AV67" s="229">
        <f t="shared" si="19"/>
        <v>0</v>
      </c>
      <c r="AW67" s="229">
        <f t="shared" si="19"/>
        <v>0</v>
      </c>
      <c r="AX67" s="229">
        <f t="shared" si="19"/>
        <v>0</v>
      </c>
      <c r="AY67" s="229">
        <f t="shared" si="19"/>
        <v>0</v>
      </c>
      <c r="AZ67" s="229">
        <f t="shared" si="19"/>
        <v>0</v>
      </c>
      <c r="BA67" s="229">
        <f t="shared" si="19"/>
        <v>0</v>
      </c>
      <c r="BB67" s="229">
        <f t="shared" si="19"/>
        <v>16</v>
      </c>
      <c r="BC67" s="229">
        <f t="shared" si="19"/>
        <v>10</v>
      </c>
      <c r="BD67" s="229">
        <f t="shared" si="19"/>
        <v>2</v>
      </c>
      <c r="BE67" s="229">
        <f t="shared" si="19"/>
        <v>4</v>
      </c>
    </row>
    <row r="68" spans="2:66" s="52" customFormat="1" ht="79.5" customHeight="1" thickBot="1">
      <c r="B68" s="349" t="s">
        <v>96</v>
      </c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1"/>
      <c r="AE68" s="236">
        <f>AE67</f>
        <v>23</v>
      </c>
      <c r="AF68" s="236">
        <f aca="true" t="shared" si="20" ref="AF68:BE68">AF67</f>
        <v>690</v>
      </c>
      <c r="AG68" s="236">
        <f t="shared" si="20"/>
        <v>288</v>
      </c>
      <c r="AH68" s="236">
        <f t="shared" si="20"/>
        <v>180</v>
      </c>
      <c r="AI68" s="236">
        <f t="shared" si="20"/>
        <v>0</v>
      </c>
      <c r="AJ68" s="236">
        <f t="shared" si="20"/>
        <v>36</v>
      </c>
      <c r="AK68" s="236">
        <f t="shared" si="20"/>
        <v>0</v>
      </c>
      <c r="AL68" s="236">
        <f t="shared" si="20"/>
        <v>72</v>
      </c>
      <c r="AM68" s="236">
        <f t="shared" si="20"/>
        <v>0</v>
      </c>
      <c r="AN68" s="236">
        <f t="shared" si="20"/>
        <v>0</v>
      </c>
      <c r="AO68" s="236">
        <f t="shared" si="20"/>
        <v>402</v>
      </c>
      <c r="AP68" s="236">
        <f t="shared" si="20"/>
        <v>3</v>
      </c>
      <c r="AQ68" s="236">
        <f t="shared" si="20"/>
        <v>2</v>
      </c>
      <c r="AR68" s="236">
        <f t="shared" si="20"/>
        <v>5</v>
      </c>
      <c r="AS68" s="236">
        <f t="shared" si="20"/>
        <v>0</v>
      </c>
      <c r="AT68" s="236">
        <f t="shared" si="20"/>
        <v>0</v>
      </c>
      <c r="AU68" s="236">
        <f t="shared" si="20"/>
        <v>2</v>
      </c>
      <c r="AV68" s="236">
        <f t="shared" si="20"/>
        <v>0</v>
      </c>
      <c r="AW68" s="236">
        <f t="shared" si="20"/>
        <v>0</v>
      </c>
      <c r="AX68" s="236">
        <f t="shared" si="20"/>
        <v>0</v>
      </c>
      <c r="AY68" s="236">
        <f t="shared" si="20"/>
        <v>0</v>
      </c>
      <c r="AZ68" s="236">
        <f t="shared" si="20"/>
        <v>0</v>
      </c>
      <c r="BA68" s="236">
        <f t="shared" si="20"/>
        <v>0</v>
      </c>
      <c r="BB68" s="236">
        <f t="shared" si="20"/>
        <v>16</v>
      </c>
      <c r="BC68" s="236">
        <f t="shared" si="20"/>
        <v>10</v>
      </c>
      <c r="BD68" s="236">
        <f t="shared" si="20"/>
        <v>2</v>
      </c>
      <c r="BE68" s="236">
        <f t="shared" si="20"/>
        <v>4</v>
      </c>
      <c r="BF68" s="91"/>
      <c r="BG68" s="91"/>
      <c r="BH68" s="91"/>
      <c r="BI68" s="91"/>
      <c r="BJ68" s="91"/>
      <c r="BL68" s="51"/>
      <c r="BM68" s="51"/>
      <c r="BN68" s="51"/>
    </row>
    <row r="69" spans="2:57" s="84" customFormat="1" ht="79.5" customHeight="1" thickBot="1">
      <c r="B69" s="753" t="s">
        <v>97</v>
      </c>
      <c r="C69" s="488"/>
      <c r="D69" s="488"/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488"/>
      <c r="AB69" s="488"/>
      <c r="AC69" s="488"/>
      <c r="AD69" s="489"/>
      <c r="AE69" s="233">
        <f aca="true" t="shared" si="21" ref="AE69:BE69">AE68+AE40</f>
        <v>64</v>
      </c>
      <c r="AF69" s="233">
        <f t="shared" si="21"/>
        <v>1920</v>
      </c>
      <c r="AG69" s="233">
        <f t="shared" si="21"/>
        <v>837</v>
      </c>
      <c r="AH69" s="233">
        <f t="shared" si="21"/>
        <v>459</v>
      </c>
      <c r="AI69" s="233">
        <f t="shared" si="21"/>
        <v>0</v>
      </c>
      <c r="AJ69" s="233">
        <f t="shared" si="21"/>
        <v>288</v>
      </c>
      <c r="AK69" s="233">
        <f t="shared" si="21"/>
        <v>0</v>
      </c>
      <c r="AL69" s="233">
        <f t="shared" si="21"/>
        <v>90</v>
      </c>
      <c r="AM69" s="233">
        <f t="shared" si="21"/>
        <v>0</v>
      </c>
      <c r="AN69" s="233">
        <f t="shared" si="21"/>
        <v>0</v>
      </c>
      <c r="AO69" s="233">
        <f t="shared" si="21"/>
        <v>1083</v>
      </c>
      <c r="AP69" s="233">
        <f t="shared" si="21"/>
        <v>6</v>
      </c>
      <c r="AQ69" s="233">
        <f t="shared" si="21"/>
        <v>10</v>
      </c>
      <c r="AR69" s="233">
        <f t="shared" si="21"/>
        <v>15</v>
      </c>
      <c r="AS69" s="233">
        <f t="shared" si="21"/>
        <v>0</v>
      </c>
      <c r="AT69" s="233">
        <f t="shared" si="21"/>
        <v>0</v>
      </c>
      <c r="AU69" s="233">
        <f t="shared" si="21"/>
        <v>3</v>
      </c>
      <c r="AV69" s="233">
        <f t="shared" si="21"/>
        <v>0</v>
      </c>
      <c r="AW69" s="233">
        <f t="shared" si="21"/>
        <v>1</v>
      </c>
      <c r="AX69" s="233">
        <f t="shared" si="21"/>
        <v>21.5</v>
      </c>
      <c r="AY69" s="233">
        <f t="shared" si="21"/>
        <v>12.5</v>
      </c>
      <c r="AZ69" s="233">
        <f t="shared" si="21"/>
        <v>8</v>
      </c>
      <c r="BA69" s="233">
        <f t="shared" si="21"/>
        <v>1</v>
      </c>
      <c r="BB69" s="233">
        <f t="shared" si="21"/>
        <v>25</v>
      </c>
      <c r="BC69" s="233">
        <f t="shared" si="21"/>
        <v>13</v>
      </c>
      <c r="BD69" s="233">
        <f t="shared" si="21"/>
        <v>8</v>
      </c>
      <c r="BE69" s="233">
        <f t="shared" si="21"/>
        <v>4</v>
      </c>
    </row>
    <row r="70" spans="2:57" s="84" customFormat="1" ht="79.5" customHeight="1">
      <c r="B70" s="487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553"/>
      <c r="V70" s="553"/>
      <c r="W70" s="279"/>
      <c r="X70" s="279"/>
      <c r="Y70" s="280"/>
      <c r="Z70" s="280"/>
      <c r="AA70" s="280"/>
      <c r="AB70" s="674" t="s">
        <v>28</v>
      </c>
      <c r="AC70" s="340"/>
      <c r="AD70" s="493"/>
      <c r="AE70" s="698" t="s">
        <v>29</v>
      </c>
      <c r="AF70" s="699"/>
      <c r="AG70" s="699"/>
      <c r="AH70" s="699"/>
      <c r="AI70" s="699"/>
      <c r="AJ70" s="699"/>
      <c r="AK70" s="699"/>
      <c r="AL70" s="699"/>
      <c r="AM70" s="699"/>
      <c r="AN70" s="496"/>
      <c r="AO70" s="497"/>
      <c r="AP70" s="685">
        <f>AX70+BB70</f>
        <v>6</v>
      </c>
      <c r="AQ70" s="686"/>
      <c r="AR70" s="686"/>
      <c r="AS70" s="686"/>
      <c r="AT70" s="686"/>
      <c r="AU70" s="686"/>
      <c r="AV70" s="686"/>
      <c r="AW70" s="687"/>
      <c r="AX70" s="281">
        <v>3</v>
      </c>
      <c r="AY70" s="282"/>
      <c r="AZ70" s="282"/>
      <c r="BA70" s="283"/>
      <c r="BB70" s="225">
        <v>3</v>
      </c>
      <c r="BC70" s="226"/>
      <c r="BD70" s="45"/>
      <c r="BE70" s="49"/>
    </row>
    <row r="71" spans="2:57" s="84" customFormat="1" ht="79.5" customHeight="1">
      <c r="B71" s="487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553"/>
      <c r="V71" s="553"/>
      <c r="W71" s="279"/>
      <c r="X71" s="279"/>
      <c r="Y71" s="280"/>
      <c r="Z71" s="280"/>
      <c r="AA71" s="280"/>
      <c r="AB71" s="675"/>
      <c r="AC71" s="676"/>
      <c r="AD71" s="494"/>
      <c r="AE71" s="688" t="s">
        <v>30</v>
      </c>
      <c r="AF71" s="689"/>
      <c r="AG71" s="689"/>
      <c r="AH71" s="689"/>
      <c r="AI71" s="689"/>
      <c r="AJ71" s="689"/>
      <c r="AK71" s="689"/>
      <c r="AL71" s="689"/>
      <c r="AM71" s="689"/>
      <c r="AN71" s="347"/>
      <c r="AO71" s="348"/>
      <c r="AP71" s="690">
        <f aca="true" t="shared" si="22" ref="AP71:AP77">AX71+BB71</f>
        <v>10</v>
      </c>
      <c r="AQ71" s="691"/>
      <c r="AR71" s="691"/>
      <c r="AS71" s="691"/>
      <c r="AT71" s="691"/>
      <c r="AU71" s="691"/>
      <c r="AV71" s="691"/>
      <c r="AW71" s="692"/>
      <c r="AX71" s="284">
        <v>4</v>
      </c>
      <c r="AY71" s="285"/>
      <c r="AZ71" s="285"/>
      <c r="BA71" s="286"/>
      <c r="BB71" s="227">
        <v>6</v>
      </c>
      <c r="BC71" s="228"/>
      <c r="BD71" s="46"/>
      <c r="BE71" s="48"/>
    </row>
    <row r="72" spans="2:57" s="84" customFormat="1" ht="79.5" customHeight="1">
      <c r="B72" s="487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553"/>
      <c r="V72" s="553"/>
      <c r="W72" s="279"/>
      <c r="X72" s="279"/>
      <c r="Y72" s="280"/>
      <c r="Z72" s="280"/>
      <c r="AA72" s="280"/>
      <c r="AB72" s="675"/>
      <c r="AC72" s="676"/>
      <c r="AD72" s="494"/>
      <c r="AE72" s="688" t="s">
        <v>31</v>
      </c>
      <c r="AF72" s="689"/>
      <c r="AG72" s="689"/>
      <c r="AH72" s="689"/>
      <c r="AI72" s="689"/>
      <c r="AJ72" s="689"/>
      <c r="AK72" s="689"/>
      <c r="AL72" s="689"/>
      <c r="AM72" s="689"/>
      <c r="AN72" s="347"/>
      <c r="AO72" s="348"/>
      <c r="AP72" s="690">
        <f>AX72+BB72</f>
        <v>15</v>
      </c>
      <c r="AQ72" s="691"/>
      <c r="AR72" s="691"/>
      <c r="AS72" s="691"/>
      <c r="AT72" s="691"/>
      <c r="AU72" s="691"/>
      <c r="AV72" s="691"/>
      <c r="AW72" s="692"/>
      <c r="AX72" s="284">
        <v>8</v>
      </c>
      <c r="AY72" s="285"/>
      <c r="AZ72" s="285"/>
      <c r="BA72" s="286"/>
      <c r="BB72" s="227">
        <v>7</v>
      </c>
      <c r="BC72" s="228"/>
      <c r="BD72" s="46"/>
      <c r="BE72" s="48"/>
    </row>
    <row r="73" spans="2:57" s="84" customFormat="1" ht="79.5" customHeight="1">
      <c r="B73" s="487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6" t="s">
        <v>32</v>
      </c>
      <c r="U73" s="472"/>
      <c r="V73" s="472"/>
      <c r="W73" s="279"/>
      <c r="X73" s="279"/>
      <c r="Y73" s="280"/>
      <c r="Z73" s="280"/>
      <c r="AA73" s="280"/>
      <c r="AB73" s="675"/>
      <c r="AC73" s="676"/>
      <c r="AD73" s="494"/>
      <c r="AE73" s="688" t="s">
        <v>33</v>
      </c>
      <c r="AF73" s="689"/>
      <c r="AG73" s="689"/>
      <c r="AH73" s="689"/>
      <c r="AI73" s="689"/>
      <c r="AJ73" s="689"/>
      <c r="AK73" s="689"/>
      <c r="AL73" s="689"/>
      <c r="AM73" s="689"/>
      <c r="AN73" s="347"/>
      <c r="AO73" s="348"/>
      <c r="AP73" s="690">
        <f t="shared" si="22"/>
        <v>0</v>
      </c>
      <c r="AQ73" s="691"/>
      <c r="AR73" s="691"/>
      <c r="AS73" s="691"/>
      <c r="AT73" s="691"/>
      <c r="AU73" s="691"/>
      <c r="AV73" s="691"/>
      <c r="AW73" s="692"/>
      <c r="AX73" s="284"/>
      <c r="AY73" s="285"/>
      <c r="AZ73" s="285"/>
      <c r="BA73" s="286"/>
      <c r="BB73" s="112"/>
      <c r="BC73" s="46"/>
      <c r="BD73" s="46"/>
      <c r="BE73" s="48"/>
    </row>
    <row r="74" spans="2:57" s="84" customFormat="1" ht="79.5" customHeight="1">
      <c r="B74" s="487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479" t="s">
        <v>110</v>
      </c>
      <c r="U74" s="480"/>
      <c r="V74" s="97"/>
      <c r="W74" s="279"/>
      <c r="X74" s="279"/>
      <c r="Y74" s="287"/>
      <c r="Z74" s="287"/>
      <c r="AA74" s="287"/>
      <c r="AB74" s="675"/>
      <c r="AC74" s="676"/>
      <c r="AD74" s="494"/>
      <c r="AE74" s="688" t="s">
        <v>34</v>
      </c>
      <c r="AF74" s="689"/>
      <c r="AG74" s="689"/>
      <c r="AH74" s="689"/>
      <c r="AI74" s="689"/>
      <c r="AJ74" s="689"/>
      <c r="AK74" s="689"/>
      <c r="AL74" s="689"/>
      <c r="AM74" s="689"/>
      <c r="AN74" s="347"/>
      <c r="AO74" s="348"/>
      <c r="AP74" s="690">
        <f t="shared" si="22"/>
        <v>0</v>
      </c>
      <c r="AQ74" s="691"/>
      <c r="AR74" s="691"/>
      <c r="AS74" s="691"/>
      <c r="AT74" s="691"/>
      <c r="AU74" s="691"/>
      <c r="AV74" s="691"/>
      <c r="AW74" s="692"/>
      <c r="AX74" s="284"/>
      <c r="AY74" s="285"/>
      <c r="AZ74" s="285"/>
      <c r="BA74" s="286"/>
      <c r="BB74" s="112"/>
      <c r="BC74" s="46"/>
      <c r="BD74" s="46"/>
      <c r="BE74" s="48"/>
    </row>
    <row r="75" spans="2:57" s="84" customFormat="1" ht="79.5" customHeight="1">
      <c r="B75" s="487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479" t="s">
        <v>111</v>
      </c>
      <c r="U75" s="480"/>
      <c r="V75" s="97"/>
      <c r="W75" s="279"/>
      <c r="X75" s="279"/>
      <c r="Y75" s="280"/>
      <c r="Z75" s="280"/>
      <c r="AA75" s="280"/>
      <c r="AB75" s="675"/>
      <c r="AC75" s="676"/>
      <c r="AD75" s="494"/>
      <c r="AE75" s="688" t="s">
        <v>21</v>
      </c>
      <c r="AF75" s="689"/>
      <c r="AG75" s="689"/>
      <c r="AH75" s="689"/>
      <c r="AI75" s="689"/>
      <c r="AJ75" s="689"/>
      <c r="AK75" s="689"/>
      <c r="AL75" s="689"/>
      <c r="AM75" s="689"/>
      <c r="AN75" s="347"/>
      <c r="AO75" s="348"/>
      <c r="AP75" s="690">
        <f t="shared" si="22"/>
        <v>3</v>
      </c>
      <c r="AQ75" s="691"/>
      <c r="AR75" s="691"/>
      <c r="AS75" s="691"/>
      <c r="AT75" s="691"/>
      <c r="AU75" s="691"/>
      <c r="AV75" s="691"/>
      <c r="AW75" s="692"/>
      <c r="AX75" s="284"/>
      <c r="AY75" s="285"/>
      <c r="AZ75" s="285"/>
      <c r="BA75" s="286"/>
      <c r="BB75" s="227">
        <v>3</v>
      </c>
      <c r="BC75" s="46"/>
      <c r="BD75" s="46"/>
      <c r="BE75" s="48"/>
    </row>
    <row r="76" spans="2:57" s="84" customFormat="1" ht="79.5" customHeight="1">
      <c r="B76" s="487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479" t="s">
        <v>112</v>
      </c>
      <c r="U76" s="479"/>
      <c r="V76" s="97"/>
      <c r="W76" s="279"/>
      <c r="X76" s="279"/>
      <c r="Y76" s="280"/>
      <c r="Z76" s="280"/>
      <c r="AA76" s="280"/>
      <c r="AB76" s="675"/>
      <c r="AC76" s="676"/>
      <c r="AD76" s="494"/>
      <c r="AE76" s="688" t="s">
        <v>22</v>
      </c>
      <c r="AF76" s="689"/>
      <c r="AG76" s="689"/>
      <c r="AH76" s="689"/>
      <c r="AI76" s="689"/>
      <c r="AJ76" s="689"/>
      <c r="AK76" s="689"/>
      <c r="AL76" s="689"/>
      <c r="AM76" s="689"/>
      <c r="AN76" s="347"/>
      <c r="AO76" s="348"/>
      <c r="AP76" s="690">
        <f>AR76+BB76</f>
        <v>0</v>
      </c>
      <c r="AQ76" s="691"/>
      <c r="AR76" s="691"/>
      <c r="AS76" s="691"/>
      <c r="AT76" s="691"/>
      <c r="AU76" s="691"/>
      <c r="AV76" s="691"/>
      <c r="AW76" s="692"/>
      <c r="AX76" s="284"/>
      <c r="AY76" s="285"/>
      <c r="AZ76" s="285"/>
      <c r="BA76" s="286"/>
      <c r="BB76" s="112"/>
      <c r="BC76" s="46"/>
      <c r="BD76" s="46"/>
      <c r="BE76" s="48"/>
    </row>
    <row r="77" spans="2:57" s="84" customFormat="1" ht="79.5" customHeight="1" thickBot="1">
      <c r="B77" s="487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479" t="s">
        <v>113</v>
      </c>
      <c r="U77" s="480"/>
      <c r="V77" s="480"/>
      <c r="W77" s="279"/>
      <c r="X77" s="279"/>
      <c r="Y77" s="280"/>
      <c r="Z77" s="280"/>
      <c r="AA77" s="280"/>
      <c r="AB77" s="677"/>
      <c r="AC77" s="678"/>
      <c r="AD77" s="495"/>
      <c r="AE77" s="693" t="s">
        <v>35</v>
      </c>
      <c r="AF77" s="694"/>
      <c r="AG77" s="694"/>
      <c r="AH77" s="694"/>
      <c r="AI77" s="694"/>
      <c r="AJ77" s="694"/>
      <c r="AK77" s="694"/>
      <c r="AL77" s="694"/>
      <c r="AM77" s="694"/>
      <c r="AN77" s="490"/>
      <c r="AO77" s="491"/>
      <c r="AP77" s="695">
        <f t="shared" si="22"/>
        <v>1</v>
      </c>
      <c r="AQ77" s="696"/>
      <c r="AR77" s="696"/>
      <c r="AS77" s="696"/>
      <c r="AT77" s="696"/>
      <c r="AU77" s="696"/>
      <c r="AV77" s="696"/>
      <c r="AW77" s="697"/>
      <c r="AX77" s="288">
        <v>1</v>
      </c>
      <c r="AY77" s="289"/>
      <c r="AZ77" s="289"/>
      <c r="BA77" s="290"/>
      <c r="BB77" s="219"/>
      <c r="BC77" s="47"/>
      <c r="BD77" s="47"/>
      <c r="BE77" s="50"/>
    </row>
    <row r="78" spans="2:70" s="6" customFormat="1" ht="36.75" customHeight="1" thickBot="1">
      <c r="B78" s="484"/>
      <c r="C78" s="470"/>
      <c r="D78" s="470"/>
      <c r="E78" s="470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  <c r="Y78" s="470"/>
      <c r="Z78" s="470"/>
      <c r="AA78" s="98"/>
      <c r="AB78" s="492"/>
      <c r="AC78" s="492"/>
      <c r="AD78" s="492"/>
      <c r="AE78" s="492"/>
      <c r="AF78" s="492"/>
      <c r="AG78" s="492"/>
      <c r="AH78" s="492"/>
      <c r="AI78" s="492"/>
      <c r="AJ78" s="492"/>
      <c r="AK78" s="492"/>
      <c r="AL78" s="492"/>
      <c r="AM78" s="492"/>
      <c r="AN78" s="492"/>
      <c r="AO78" s="492"/>
      <c r="AP78" s="492"/>
      <c r="AQ78" s="492"/>
      <c r="AR78" s="492"/>
      <c r="AS78" s="492"/>
      <c r="AT78" s="492"/>
      <c r="AU78" s="492"/>
      <c r="AV78" s="492"/>
      <c r="AW78" s="492"/>
      <c r="AX78" s="492"/>
      <c r="AY78" s="492"/>
      <c r="BH78" s="535"/>
      <c r="BI78" s="535"/>
      <c r="BJ78" s="535"/>
      <c r="BK78" s="535"/>
      <c r="BL78" s="535"/>
      <c r="BM78" s="535"/>
      <c r="BN78" s="535"/>
      <c r="BO78" s="535"/>
      <c r="BP78" s="535"/>
      <c r="BQ78" s="535"/>
      <c r="BR78" s="535"/>
    </row>
    <row r="79" spans="2:51" s="6" customFormat="1" ht="69.75" customHeight="1" thickBot="1" thickTop="1">
      <c r="B79" s="134" t="s">
        <v>36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510" t="s">
        <v>37</v>
      </c>
      <c r="U79" s="511"/>
      <c r="V79" s="136" t="s">
        <v>38</v>
      </c>
      <c r="W79" s="566" t="s">
        <v>39</v>
      </c>
      <c r="X79" s="566"/>
      <c r="Y79" s="340" t="s">
        <v>40</v>
      </c>
      <c r="Z79" s="341"/>
      <c r="AA79" s="137"/>
      <c r="AB79" s="138" t="s">
        <v>36</v>
      </c>
      <c r="AC79" s="506" t="s">
        <v>98</v>
      </c>
      <c r="AD79" s="507"/>
      <c r="AE79" s="507"/>
      <c r="AF79" s="507"/>
      <c r="AG79" s="507"/>
      <c r="AH79" s="507"/>
      <c r="AI79" s="507"/>
      <c r="AJ79" s="507"/>
      <c r="AK79" s="507"/>
      <c r="AL79" s="507"/>
      <c r="AM79" s="507"/>
      <c r="AN79" s="507"/>
      <c r="AO79" s="507"/>
      <c r="AP79" s="507"/>
      <c r="AQ79" s="507"/>
      <c r="AR79" s="507"/>
      <c r="AS79" s="508"/>
      <c r="AT79" s="532" t="s">
        <v>38</v>
      </c>
      <c r="AU79" s="533"/>
      <c r="AV79" s="533"/>
      <c r="AW79" s="533"/>
      <c r="AX79" s="533"/>
      <c r="AY79" s="534"/>
    </row>
    <row r="80" spans="2:51" s="6" customFormat="1" ht="39.75" customHeight="1"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586"/>
      <c r="U80" s="587"/>
      <c r="V80" s="141"/>
      <c r="W80" s="509"/>
      <c r="X80" s="509"/>
      <c r="Y80" s="551"/>
      <c r="Z80" s="552"/>
      <c r="AA80" s="142"/>
      <c r="AB80" s="143"/>
      <c r="AC80" s="512"/>
      <c r="AD80" s="513"/>
      <c r="AE80" s="513"/>
      <c r="AF80" s="513"/>
      <c r="AG80" s="513"/>
      <c r="AH80" s="513"/>
      <c r="AI80" s="513"/>
      <c r="AJ80" s="513"/>
      <c r="AK80" s="513"/>
      <c r="AL80" s="513"/>
      <c r="AM80" s="513"/>
      <c r="AN80" s="513"/>
      <c r="AO80" s="513"/>
      <c r="AP80" s="513"/>
      <c r="AQ80" s="513"/>
      <c r="AR80" s="513"/>
      <c r="AS80" s="514"/>
      <c r="AT80" s="503"/>
      <c r="AU80" s="504"/>
      <c r="AV80" s="504"/>
      <c r="AW80" s="504"/>
      <c r="AX80" s="504"/>
      <c r="AY80" s="505"/>
    </row>
    <row r="81" spans="2:51" s="6" customFormat="1" ht="39.75" customHeight="1" thickBot="1"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501"/>
      <c r="U81" s="502"/>
      <c r="V81" s="146"/>
      <c r="W81" s="346"/>
      <c r="X81" s="346"/>
      <c r="Y81" s="398"/>
      <c r="Z81" s="399"/>
      <c r="AA81" s="142"/>
      <c r="AB81" s="147"/>
      <c r="AC81" s="521"/>
      <c r="AD81" s="522"/>
      <c r="AE81" s="522"/>
      <c r="AF81" s="522"/>
      <c r="AG81" s="522"/>
      <c r="AH81" s="522"/>
      <c r="AI81" s="522"/>
      <c r="AJ81" s="522"/>
      <c r="AK81" s="522"/>
      <c r="AL81" s="522"/>
      <c r="AM81" s="522"/>
      <c r="AN81" s="522"/>
      <c r="AO81" s="522"/>
      <c r="AP81" s="522"/>
      <c r="AQ81" s="522"/>
      <c r="AR81" s="522"/>
      <c r="AS81" s="523"/>
      <c r="AT81" s="498"/>
      <c r="AU81" s="499"/>
      <c r="AV81" s="499"/>
      <c r="AW81" s="499"/>
      <c r="AX81" s="499"/>
      <c r="AY81" s="500"/>
    </row>
    <row r="82" spans="2:57" s="6" customFormat="1" ht="39.75" customHeight="1"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422" t="s">
        <v>77</v>
      </c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2"/>
      <c r="AL82" s="422"/>
      <c r="AM82" s="422"/>
      <c r="AN82" s="422"/>
      <c r="AO82" s="422"/>
      <c r="AP82" s="422"/>
      <c r="AQ82" s="422"/>
      <c r="AR82" s="422"/>
      <c r="AS82" s="422"/>
      <c r="AT82" s="422"/>
      <c r="AU82" s="422"/>
      <c r="AV82" s="422"/>
      <c r="AW82" s="422"/>
      <c r="AX82" s="422"/>
      <c r="AY82" s="422"/>
      <c r="AZ82" s="422"/>
      <c r="BA82" s="422"/>
      <c r="BB82" s="422"/>
      <c r="BC82" s="422"/>
      <c r="BD82" s="422"/>
      <c r="BE82" s="2"/>
    </row>
    <row r="83" ht="13.5" thickBot="1"/>
    <row r="84" spans="1:255" s="149" customFormat="1" ht="39.75" customHeight="1" thickBot="1" thickTop="1">
      <c r="A84" s="6"/>
      <c r="B84" s="327" t="s">
        <v>41</v>
      </c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9"/>
      <c r="U84" s="423" t="s">
        <v>42</v>
      </c>
      <c r="V84" s="356" t="s">
        <v>43</v>
      </c>
      <c r="W84" s="357"/>
      <c r="X84" s="358"/>
      <c r="Y84" s="362" t="s">
        <v>44</v>
      </c>
      <c r="Z84" s="363"/>
      <c r="AA84" s="515" t="s">
        <v>45</v>
      </c>
      <c r="AB84" s="516"/>
      <c r="AC84" s="148"/>
      <c r="AD84" s="148"/>
      <c r="AE84" s="403" t="s">
        <v>46</v>
      </c>
      <c r="AF84" s="404"/>
      <c r="AG84" s="404"/>
      <c r="AH84" s="405"/>
      <c r="AI84" s="403" t="s">
        <v>82</v>
      </c>
      <c r="AJ84" s="404"/>
      <c r="AK84" s="404"/>
      <c r="AL84" s="404"/>
      <c r="AM84" s="404"/>
      <c r="AN84" s="405"/>
      <c r="AO84" s="383" t="s">
        <v>47</v>
      </c>
      <c r="AP84" s="384"/>
      <c r="AQ84" s="403" t="s">
        <v>43</v>
      </c>
      <c r="AR84" s="404"/>
      <c r="AS84" s="404"/>
      <c r="AT84" s="404"/>
      <c r="AU84" s="404"/>
      <c r="AV84" s="404"/>
      <c r="AW84" s="333" t="s">
        <v>100</v>
      </c>
      <c r="AX84" s="334"/>
      <c r="AY84" s="306" t="s">
        <v>101</v>
      </c>
      <c r="AZ84" s="307"/>
      <c r="BA84" s="336" t="s">
        <v>45</v>
      </c>
      <c r="BB84" s="337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1:255" s="149" customFormat="1" ht="39.75" customHeight="1" thickBot="1" thickTop="1">
      <c r="A85" s="6"/>
      <c r="B85" s="327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9"/>
      <c r="U85" s="423"/>
      <c r="V85" s="359"/>
      <c r="W85" s="360"/>
      <c r="X85" s="361"/>
      <c r="Y85" s="364"/>
      <c r="Z85" s="365"/>
      <c r="AA85" s="517"/>
      <c r="AB85" s="518"/>
      <c r="AC85" s="148"/>
      <c r="AD85" s="148"/>
      <c r="AE85" s="406"/>
      <c r="AF85" s="407"/>
      <c r="AG85" s="407"/>
      <c r="AH85" s="408"/>
      <c r="AI85" s="406"/>
      <c r="AJ85" s="407"/>
      <c r="AK85" s="407"/>
      <c r="AL85" s="407"/>
      <c r="AM85" s="407"/>
      <c r="AN85" s="408"/>
      <c r="AO85" s="384"/>
      <c r="AP85" s="384"/>
      <c r="AQ85" s="406"/>
      <c r="AR85" s="407"/>
      <c r="AS85" s="407"/>
      <c r="AT85" s="407"/>
      <c r="AU85" s="407"/>
      <c r="AV85" s="407"/>
      <c r="AW85" s="335"/>
      <c r="AX85" s="334"/>
      <c r="AY85" s="308"/>
      <c r="AZ85" s="309"/>
      <c r="BA85" s="338"/>
      <c r="BB85" s="339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pans="1:255" s="149" customFormat="1" ht="39.75" customHeight="1" thickBot="1" thickTop="1">
      <c r="A86" s="6"/>
      <c r="B86" s="327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9"/>
      <c r="U86" s="357"/>
      <c r="V86" s="359"/>
      <c r="W86" s="360"/>
      <c r="X86" s="361"/>
      <c r="Y86" s="150" t="s">
        <v>48</v>
      </c>
      <c r="Z86" s="151" t="s">
        <v>49</v>
      </c>
      <c r="AA86" s="150" t="s">
        <v>48</v>
      </c>
      <c r="AB86" s="152" t="s">
        <v>49</v>
      </c>
      <c r="AC86" s="153"/>
      <c r="AD86" s="153"/>
      <c r="AE86" s="409"/>
      <c r="AF86" s="410"/>
      <c r="AG86" s="410"/>
      <c r="AH86" s="411"/>
      <c r="AI86" s="409"/>
      <c r="AJ86" s="410"/>
      <c r="AK86" s="410"/>
      <c r="AL86" s="410"/>
      <c r="AM86" s="410"/>
      <c r="AN86" s="411"/>
      <c r="AO86" s="384"/>
      <c r="AP86" s="384"/>
      <c r="AQ86" s="409"/>
      <c r="AR86" s="410"/>
      <c r="AS86" s="410"/>
      <c r="AT86" s="410"/>
      <c r="AU86" s="410"/>
      <c r="AV86" s="410"/>
      <c r="AW86" s="28" t="s">
        <v>48</v>
      </c>
      <c r="AX86" s="41" t="s">
        <v>49</v>
      </c>
      <c r="AY86" s="43" t="s">
        <v>48</v>
      </c>
      <c r="AZ86" s="44" t="s">
        <v>49</v>
      </c>
      <c r="BA86" s="366" t="s">
        <v>48</v>
      </c>
      <c r="BB86" s="367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1:255" s="149" customFormat="1" ht="39.75" customHeight="1" thickBot="1" thickTop="1">
      <c r="A87" s="6"/>
      <c r="B87" s="327" t="s">
        <v>50</v>
      </c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427"/>
      <c r="V87" s="439"/>
      <c r="W87" s="440"/>
      <c r="X87" s="441"/>
      <c r="Y87" s="154"/>
      <c r="Z87" s="155"/>
      <c r="AA87" s="156"/>
      <c r="AB87" s="157"/>
      <c r="AC87" s="153"/>
      <c r="AD87" s="153"/>
      <c r="AE87" s="412" t="s">
        <v>51</v>
      </c>
      <c r="AF87" s="375"/>
      <c r="AG87" s="375"/>
      <c r="AH87" s="376"/>
      <c r="AI87" s="374" t="s">
        <v>52</v>
      </c>
      <c r="AJ87" s="375"/>
      <c r="AK87" s="375"/>
      <c r="AL87" s="375"/>
      <c r="AM87" s="375"/>
      <c r="AN87" s="376"/>
      <c r="AO87" s="391"/>
      <c r="AP87" s="392"/>
      <c r="AQ87" s="370"/>
      <c r="AR87" s="371"/>
      <c r="AS87" s="371"/>
      <c r="AT87" s="371"/>
      <c r="AU87" s="371"/>
      <c r="AV87" s="371"/>
      <c r="AW87" s="29"/>
      <c r="AX87" s="30"/>
      <c r="AY87" s="23"/>
      <c r="AZ87" s="42"/>
      <c r="BA87" s="304"/>
      <c r="BB87" s="305"/>
      <c r="BC87" s="12"/>
      <c r="BD87" s="12"/>
      <c r="BE87" s="12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s="149" customFormat="1" ht="39.75" customHeight="1" thickBot="1" thickTop="1">
      <c r="A88" s="6"/>
      <c r="B88" s="327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428"/>
      <c r="V88" s="433"/>
      <c r="W88" s="434"/>
      <c r="X88" s="435"/>
      <c r="Y88" s="158"/>
      <c r="Z88" s="159"/>
      <c r="AA88" s="160"/>
      <c r="AB88" s="161"/>
      <c r="AC88" s="162"/>
      <c r="AD88" s="162"/>
      <c r="AE88" s="377"/>
      <c r="AF88" s="378"/>
      <c r="AG88" s="378"/>
      <c r="AH88" s="379"/>
      <c r="AI88" s="377"/>
      <c r="AJ88" s="378"/>
      <c r="AK88" s="378"/>
      <c r="AL88" s="378"/>
      <c r="AM88" s="378"/>
      <c r="AN88" s="379"/>
      <c r="AO88" s="420"/>
      <c r="AP88" s="421"/>
      <c r="AQ88" s="396"/>
      <c r="AR88" s="397"/>
      <c r="AS88" s="397"/>
      <c r="AT88" s="397"/>
      <c r="AU88" s="397"/>
      <c r="AV88" s="397"/>
      <c r="AW88" s="31"/>
      <c r="AX88" s="32"/>
      <c r="AY88" s="24"/>
      <c r="AZ88" s="20"/>
      <c r="BA88" s="302"/>
      <c r="BB88" s="303"/>
      <c r="BC88" s="12"/>
      <c r="BD88" s="12"/>
      <c r="BE88" s="12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5" s="149" customFormat="1" ht="39.75" customHeight="1" thickBot="1" thickTop="1">
      <c r="A89" s="6"/>
      <c r="B89" s="327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429"/>
      <c r="V89" s="436"/>
      <c r="W89" s="437"/>
      <c r="X89" s="438"/>
      <c r="Y89" s="163"/>
      <c r="Z89" s="164"/>
      <c r="AA89" s="165"/>
      <c r="AB89" s="166"/>
      <c r="AC89" s="162"/>
      <c r="AD89" s="162"/>
      <c r="AE89" s="377"/>
      <c r="AF89" s="378"/>
      <c r="AG89" s="378"/>
      <c r="AH89" s="379"/>
      <c r="AI89" s="377"/>
      <c r="AJ89" s="378"/>
      <c r="AK89" s="378"/>
      <c r="AL89" s="378"/>
      <c r="AM89" s="378"/>
      <c r="AN89" s="379"/>
      <c r="AO89" s="420"/>
      <c r="AP89" s="421"/>
      <c r="AQ89" s="396"/>
      <c r="AR89" s="397"/>
      <c r="AS89" s="397"/>
      <c r="AT89" s="397"/>
      <c r="AU89" s="397"/>
      <c r="AV89" s="397"/>
      <c r="AW89" s="31"/>
      <c r="AX89" s="32"/>
      <c r="AY89" s="24"/>
      <c r="AZ89" s="20"/>
      <c r="BA89" s="302"/>
      <c r="BB89" s="303"/>
      <c r="BC89" s="12"/>
      <c r="BD89" s="12"/>
      <c r="BE89" s="12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5" s="149" customFormat="1" ht="39.75" customHeight="1" thickBot="1" thickTop="1">
      <c r="A90" s="6"/>
      <c r="B90" s="327" t="s">
        <v>53</v>
      </c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427"/>
      <c r="V90" s="439"/>
      <c r="W90" s="440"/>
      <c r="X90" s="441"/>
      <c r="Y90" s="154"/>
      <c r="Z90" s="155"/>
      <c r="AA90" s="156"/>
      <c r="AB90" s="157"/>
      <c r="AC90" s="162"/>
      <c r="AD90" s="162"/>
      <c r="AE90" s="377"/>
      <c r="AF90" s="378"/>
      <c r="AG90" s="378"/>
      <c r="AH90" s="379"/>
      <c r="AI90" s="377"/>
      <c r="AJ90" s="378"/>
      <c r="AK90" s="378"/>
      <c r="AL90" s="378"/>
      <c r="AM90" s="378"/>
      <c r="AN90" s="379"/>
      <c r="AO90" s="420"/>
      <c r="AP90" s="421"/>
      <c r="AQ90" s="396"/>
      <c r="AR90" s="397"/>
      <c r="AS90" s="397"/>
      <c r="AT90" s="397"/>
      <c r="AU90" s="397"/>
      <c r="AV90" s="397"/>
      <c r="AW90" s="31"/>
      <c r="AX90" s="32"/>
      <c r="AY90" s="24"/>
      <c r="AZ90" s="20"/>
      <c r="BA90" s="302"/>
      <c r="BB90" s="303"/>
      <c r="BC90" s="12"/>
      <c r="BD90" s="12"/>
      <c r="BE90" s="12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1:255" s="149" customFormat="1" ht="39.75" customHeight="1" thickBot="1" thickTop="1">
      <c r="A91" s="6"/>
      <c r="B91" s="327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429"/>
      <c r="V91" s="393"/>
      <c r="W91" s="394"/>
      <c r="X91" s="395"/>
      <c r="Y91" s="163"/>
      <c r="Z91" s="164"/>
      <c r="AA91" s="165"/>
      <c r="AB91" s="166"/>
      <c r="AC91" s="167"/>
      <c r="AD91" s="167"/>
      <c r="AE91" s="380"/>
      <c r="AF91" s="381"/>
      <c r="AG91" s="381"/>
      <c r="AH91" s="382"/>
      <c r="AI91" s="380"/>
      <c r="AJ91" s="381"/>
      <c r="AK91" s="381"/>
      <c r="AL91" s="381"/>
      <c r="AM91" s="381"/>
      <c r="AN91" s="382"/>
      <c r="AO91" s="519"/>
      <c r="AP91" s="520"/>
      <c r="AQ91" s="418"/>
      <c r="AR91" s="419"/>
      <c r="AS91" s="419"/>
      <c r="AT91" s="419"/>
      <c r="AU91" s="419"/>
      <c r="AV91" s="419"/>
      <c r="AW91" s="33"/>
      <c r="AX91" s="34"/>
      <c r="AY91" s="25"/>
      <c r="AZ91" s="21"/>
      <c r="BA91" s="342"/>
      <c r="BB91" s="343"/>
      <c r="BC91" s="12"/>
      <c r="BD91" s="12"/>
      <c r="BE91" s="12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5" s="149" customFormat="1" ht="39.75" customHeight="1" thickBot="1" thickTop="1">
      <c r="A92" s="6"/>
      <c r="B92" s="327" t="s">
        <v>54</v>
      </c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427" t="s">
        <v>62</v>
      </c>
      <c r="V92" s="456"/>
      <c r="W92" s="457"/>
      <c r="X92" s="458"/>
      <c r="Y92" s="154"/>
      <c r="Z92" s="155"/>
      <c r="AA92" s="156"/>
      <c r="AB92" s="157"/>
      <c r="AC92" s="167"/>
      <c r="AD92" s="167"/>
      <c r="AE92" s="412" t="s">
        <v>55</v>
      </c>
      <c r="AF92" s="413"/>
      <c r="AG92" s="413"/>
      <c r="AH92" s="414"/>
      <c r="AI92" s="412" t="s">
        <v>83</v>
      </c>
      <c r="AJ92" s="413"/>
      <c r="AK92" s="413"/>
      <c r="AL92" s="413"/>
      <c r="AM92" s="413"/>
      <c r="AN92" s="414"/>
      <c r="AO92" s="452"/>
      <c r="AP92" s="453"/>
      <c r="AQ92" s="370"/>
      <c r="AR92" s="371"/>
      <c r="AS92" s="371"/>
      <c r="AT92" s="371"/>
      <c r="AU92" s="371"/>
      <c r="AV92" s="371"/>
      <c r="AW92" s="35"/>
      <c r="AX92" s="36"/>
      <c r="AY92" s="26"/>
      <c r="AZ92" s="19"/>
      <c r="BA92" s="304"/>
      <c r="BB92" s="305"/>
      <c r="BC92" s="12"/>
      <c r="BD92" s="12"/>
      <c r="BE92" s="12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s="149" customFormat="1" ht="39.75" customHeight="1" thickBot="1" thickTop="1">
      <c r="A93" s="6"/>
      <c r="B93" s="327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428"/>
      <c r="V93" s="430"/>
      <c r="W93" s="431"/>
      <c r="X93" s="432"/>
      <c r="Y93" s="158"/>
      <c r="Z93" s="159"/>
      <c r="AA93" s="160"/>
      <c r="AB93" s="161"/>
      <c r="AC93" s="167"/>
      <c r="AD93" s="167"/>
      <c r="AE93" s="459"/>
      <c r="AF93" s="460"/>
      <c r="AG93" s="460"/>
      <c r="AH93" s="461"/>
      <c r="AI93" s="415"/>
      <c r="AJ93" s="416"/>
      <c r="AK93" s="416"/>
      <c r="AL93" s="416"/>
      <c r="AM93" s="416"/>
      <c r="AN93" s="417"/>
      <c r="AO93" s="454"/>
      <c r="AP93" s="455"/>
      <c r="AQ93" s="372"/>
      <c r="AR93" s="373"/>
      <c r="AS93" s="373"/>
      <c r="AT93" s="373"/>
      <c r="AU93" s="373"/>
      <c r="AV93" s="373"/>
      <c r="AW93" s="37"/>
      <c r="AX93" s="38"/>
      <c r="AY93" s="27"/>
      <c r="AZ93" s="22"/>
      <c r="BA93" s="342"/>
      <c r="BB93" s="343"/>
      <c r="BC93" s="12"/>
      <c r="BD93" s="12"/>
      <c r="BE93" s="12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1:255" s="149" customFormat="1" ht="39.75" customHeight="1" thickBot="1" thickTop="1">
      <c r="A94" s="6"/>
      <c r="B94" s="327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429"/>
      <c r="V94" s="400"/>
      <c r="W94" s="401"/>
      <c r="X94" s="402"/>
      <c r="Y94" s="163"/>
      <c r="Z94" s="164"/>
      <c r="AA94" s="165"/>
      <c r="AB94" s="166"/>
      <c r="AC94" s="162"/>
      <c r="AD94" s="162"/>
      <c r="AE94" s="446" t="s">
        <v>56</v>
      </c>
      <c r="AF94" s="447"/>
      <c r="AG94" s="447"/>
      <c r="AH94" s="447"/>
      <c r="AI94" s="385" t="s">
        <v>84</v>
      </c>
      <c r="AJ94" s="386"/>
      <c r="AK94" s="386"/>
      <c r="AL94" s="386"/>
      <c r="AM94" s="386"/>
      <c r="AN94" s="387"/>
      <c r="AO94" s="463"/>
      <c r="AP94" s="463"/>
      <c r="AQ94" s="370"/>
      <c r="AR94" s="371"/>
      <c r="AS94" s="371"/>
      <c r="AT94" s="371"/>
      <c r="AU94" s="371"/>
      <c r="AV94" s="371"/>
      <c r="AW94" s="35"/>
      <c r="AX94" s="36"/>
      <c r="AY94" s="26"/>
      <c r="AZ94" s="19"/>
      <c r="BA94" s="304"/>
      <c r="BB94" s="305"/>
      <c r="BC94" s="12"/>
      <c r="BD94" s="12"/>
      <c r="BE94" s="12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s="173" customFormat="1" ht="39.75" customHeight="1" thickBot="1" thickTop="1">
      <c r="A95" s="6"/>
      <c r="B95" s="327" t="s">
        <v>65</v>
      </c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9"/>
      <c r="U95" s="168" t="s">
        <v>57</v>
      </c>
      <c r="V95" s="464"/>
      <c r="W95" s="465"/>
      <c r="X95" s="466"/>
      <c r="Y95" s="169"/>
      <c r="Z95" s="170"/>
      <c r="AA95" s="171"/>
      <c r="AB95" s="172"/>
      <c r="AC95" s="162"/>
      <c r="AD95" s="162"/>
      <c r="AE95" s="448"/>
      <c r="AF95" s="449"/>
      <c r="AG95" s="449"/>
      <c r="AH95" s="449"/>
      <c r="AI95" s="388"/>
      <c r="AJ95" s="389"/>
      <c r="AK95" s="389"/>
      <c r="AL95" s="389"/>
      <c r="AM95" s="389"/>
      <c r="AN95" s="390"/>
      <c r="AO95" s="462"/>
      <c r="AP95" s="462"/>
      <c r="AQ95" s="372"/>
      <c r="AR95" s="373"/>
      <c r="AS95" s="373"/>
      <c r="AT95" s="373"/>
      <c r="AU95" s="373"/>
      <c r="AV95" s="373"/>
      <c r="AW95" s="39"/>
      <c r="AX95" s="40"/>
      <c r="AY95" s="27"/>
      <c r="AZ95" s="22"/>
      <c r="BA95" s="342"/>
      <c r="BB95" s="343"/>
      <c r="BC95" s="12"/>
      <c r="BD95" s="12"/>
      <c r="BE95" s="12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s="149" customFormat="1" ht="39.75" customHeight="1" thickBot="1" thickTop="1">
      <c r="A96" s="6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5"/>
      <c r="M96" s="175"/>
      <c r="N96" s="175"/>
      <c r="O96" s="175"/>
      <c r="P96" s="175"/>
      <c r="Q96" s="175"/>
      <c r="R96" s="175"/>
      <c r="S96" s="175"/>
      <c r="T96" s="176" t="s">
        <v>58</v>
      </c>
      <c r="U96" s="18" t="s">
        <v>81</v>
      </c>
      <c r="V96" s="177"/>
      <c r="W96" s="177"/>
      <c r="X96" s="424" t="s">
        <v>58</v>
      </c>
      <c r="Y96" s="425"/>
      <c r="Z96" s="426"/>
      <c r="AA96" s="178">
        <v>0</v>
      </c>
      <c r="AB96" s="179">
        <v>0</v>
      </c>
      <c r="AC96" s="180"/>
      <c r="AD96" s="167"/>
      <c r="AE96" s="7" t="s">
        <v>59</v>
      </c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443"/>
      <c r="AV96" s="443"/>
      <c r="AW96" s="443"/>
      <c r="AX96" s="443" t="s">
        <v>58</v>
      </c>
      <c r="AY96" s="443"/>
      <c r="AZ96" s="443"/>
      <c r="BA96" s="450"/>
      <c r="BB96" s="451"/>
      <c r="BC96" s="12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255" s="193" customFormat="1" ht="24.75" customHeight="1" thickTop="1">
      <c r="A97" s="6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2"/>
      <c r="M97" s="183"/>
      <c r="N97" s="183"/>
      <c r="O97" s="183"/>
      <c r="P97" s="183"/>
      <c r="Q97" s="183"/>
      <c r="R97" s="183"/>
      <c r="S97" s="184"/>
      <c r="T97" s="185"/>
      <c r="U97" s="186"/>
      <c r="V97" s="187"/>
      <c r="W97" s="188"/>
      <c r="X97" s="188"/>
      <c r="Y97" s="189"/>
      <c r="Z97" s="189"/>
      <c r="AA97" s="189"/>
      <c r="AB97" s="190"/>
      <c r="AC97" s="190"/>
      <c r="AD97" s="190"/>
      <c r="AE97" s="191"/>
      <c r="AF97" s="191"/>
      <c r="AG97" s="444" t="s">
        <v>60</v>
      </c>
      <c r="AH97" s="445"/>
      <c r="AI97" s="445"/>
      <c r="AJ97" s="445"/>
      <c r="AK97" s="445"/>
      <c r="AL97" s="445"/>
      <c r="AM97" s="445"/>
      <c r="AN97" s="445"/>
      <c r="AO97" s="445"/>
      <c r="AP97" s="445"/>
      <c r="AQ97" s="445"/>
      <c r="AR97" s="445"/>
      <c r="AS97" s="445"/>
      <c r="AT97" s="445"/>
      <c r="AU97" s="445"/>
      <c r="AV97" s="445"/>
      <c r="AW97" s="445"/>
      <c r="AX97" s="445"/>
      <c r="AY97" s="445"/>
      <c r="AZ97" s="445"/>
      <c r="BA97" s="445"/>
      <c r="BB97" s="445"/>
      <c r="BC97" s="13"/>
      <c r="BD97" s="13"/>
      <c r="BE97" s="13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pans="2:54" s="6" customFormat="1" ht="24.75" customHeight="1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442"/>
      <c r="V98" s="442"/>
      <c r="W98" s="442"/>
      <c r="X98" s="442"/>
      <c r="Y98" s="442"/>
      <c r="Z98" s="442"/>
      <c r="AA98" s="189"/>
      <c r="AB98" s="190"/>
      <c r="AC98" s="190"/>
      <c r="AD98" s="190"/>
      <c r="AE98" s="194"/>
      <c r="AF98" s="194"/>
      <c r="AG98" s="444" t="s">
        <v>66</v>
      </c>
      <c r="AH98" s="445"/>
      <c r="AI98" s="445"/>
      <c r="AJ98" s="445"/>
      <c r="AK98" s="445"/>
      <c r="AL98" s="445"/>
      <c r="AM98" s="445"/>
      <c r="AN98" s="445"/>
      <c r="AO98" s="445"/>
      <c r="AP98" s="445"/>
      <c r="AQ98" s="445"/>
      <c r="AR98" s="445"/>
      <c r="AS98" s="445"/>
      <c r="AT98" s="445"/>
      <c r="AU98" s="445"/>
      <c r="AV98" s="445"/>
      <c r="AW98" s="445"/>
      <c r="AX98" s="445"/>
      <c r="AY98" s="445"/>
      <c r="AZ98" s="445"/>
      <c r="BA98" s="445"/>
      <c r="BB98" s="445"/>
    </row>
    <row r="99" spans="2:54" s="6" customFormat="1" ht="42" customHeight="1"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368" t="s">
        <v>66</v>
      </c>
      <c r="V99" s="369"/>
      <c r="W99" s="369"/>
      <c r="X99" s="369"/>
      <c r="Y99" s="189"/>
      <c r="Z99" s="189"/>
      <c r="AA99" s="189"/>
      <c r="AB99" s="190"/>
      <c r="AC99" s="190"/>
      <c r="AD99" s="190"/>
      <c r="AE99" s="194"/>
      <c r="AF99" s="194"/>
      <c r="AG99" s="192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2:56" s="291" customFormat="1" ht="32.25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V100" s="293"/>
      <c r="W100" s="293"/>
      <c r="X100" s="293"/>
      <c r="Y100" s="294"/>
      <c r="Z100" s="294"/>
      <c r="AA100" s="294"/>
      <c r="AB100" s="294"/>
      <c r="AC100" s="294"/>
      <c r="AD100" s="294"/>
      <c r="AE100" s="294"/>
      <c r="AF100" s="300" t="s">
        <v>187</v>
      </c>
      <c r="AG100" s="300"/>
      <c r="AH100" s="300"/>
      <c r="AI100" s="300"/>
      <c r="AJ100" s="300"/>
      <c r="AK100" s="300"/>
      <c r="AL100" s="300"/>
      <c r="AM100" s="300"/>
      <c r="AN100" s="300"/>
      <c r="AO100" s="300"/>
      <c r="AP100" s="300"/>
      <c r="AQ100" s="300"/>
      <c r="AR100" s="300"/>
      <c r="AS100" s="300"/>
      <c r="AT100" s="300"/>
      <c r="AU100" s="300"/>
      <c r="AV100" s="300"/>
      <c r="AW100" s="300"/>
      <c r="AX100" s="300"/>
      <c r="AY100" s="300"/>
      <c r="AZ100" s="300"/>
      <c r="BA100" s="300"/>
      <c r="BB100" s="300"/>
      <c r="BC100" s="300"/>
      <c r="BD100" s="295"/>
    </row>
    <row r="101" spans="2:56" s="6" customFormat="1" ht="32.25"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V101" s="296"/>
      <c r="W101" s="296"/>
      <c r="X101" s="296"/>
      <c r="Y101" s="9"/>
      <c r="Z101" s="9"/>
      <c r="AA101" s="9"/>
      <c r="AB101" s="9"/>
      <c r="AC101" s="9"/>
      <c r="AD101" s="9"/>
      <c r="AE101" s="9"/>
      <c r="AF101" s="297"/>
      <c r="AG101" s="297"/>
      <c r="AH101" s="297"/>
      <c r="AI101" s="297"/>
      <c r="AJ101" s="297"/>
      <c r="AK101" s="297"/>
      <c r="AL101" s="297"/>
      <c r="AM101" s="297"/>
      <c r="AN101" s="297"/>
      <c r="AO101" s="297"/>
      <c r="AP101" s="297"/>
      <c r="AQ101" s="297"/>
      <c r="AR101" s="297"/>
      <c r="AS101" s="297"/>
      <c r="AT101" s="297"/>
      <c r="AU101" s="297"/>
      <c r="AV101" s="297"/>
      <c r="AW101" s="297"/>
      <c r="AX101" s="297"/>
      <c r="AY101" s="297"/>
      <c r="AZ101" s="297"/>
      <c r="BA101" s="297"/>
      <c r="BB101" s="297"/>
      <c r="BC101" s="297"/>
      <c r="BD101" s="295"/>
    </row>
    <row r="102" spans="2:56" s="6" customFormat="1" ht="33.75" customHeight="1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V102" s="296"/>
      <c r="W102" s="296"/>
      <c r="X102" s="296"/>
      <c r="Y102" s="13"/>
      <c r="Z102" s="13"/>
      <c r="AA102" s="13"/>
      <c r="AB102" s="13"/>
      <c r="AC102" s="13"/>
      <c r="AD102" s="9"/>
      <c r="AE102" s="9"/>
      <c r="AF102" s="297"/>
      <c r="AG102" s="297"/>
      <c r="AH102" s="297"/>
      <c r="AI102" s="297"/>
      <c r="AJ102" s="297"/>
      <c r="AK102" s="297"/>
      <c r="AL102" s="297"/>
      <c r="AM102" s="297"/>
      <c r="AN102" s="297"/>
      <c r="AO102" s="297"/>
      <c r="AP102" s="297"/>
      <c r="AQ102" s="297"/>
      <c r="AR102" s="297"/>
      <c r="AS102" s="297"/>
      <c r="AT102" s="297"/>
      <c r="AU102" s="297"/>
      <c r="AV102" s="297"/>
      <c r="AW102" s="297"/>
      <c r="AX102" s="297"/>
      <c r="AY102" s="297"/>
      <c r="AZ102" s="297"/>
      <c r="BA102" s="297"/>
      <c r="BB102" s="297"/>
      <c r="BC102" s="297"/>
      <c r="BD102" s="295"/>
    </row>
    <row r="103" spans="20:52" s="84" customFormat="1" ht="36.75" customHeight="1">
      <c r="T103" s="754"/>
      <c r="U103" s="754"/>
      <c r="V103" s="755"/>
      <c r="W103" s="756"/>
      <c r="X103" s="757"/>
      <c r="Y103" s="758"/>
      <c r="Z103" s="758"/>
      <c r="AA103" s="759"/>
      <c r="AC103" s="759"/>
      <c r="AD103" s="759"/>
      <c r="AE103" s="760"/>
      <c r="AF103" s="761"/>
      <c r="AH103" s="762"/>
      <c r="AI103" s="762"/>
      <c r="AJ103" s="763"/>
      <c r="AK103" s="763"/>
      <c r="AL103" s="763"/>
      <c r="AM103" s="763"/>
      <c r="AN103" s="763"/>
      <c r="AO103" s="763"/>
      <c r="AP103" s="763"/>
      <c r="AQ103" s="763"/>
      <c r="AR103" s="757"/>
      <c r="AS103" s="757"/>
      <c r="AT103" s="758"/>
      <c r="AU103" s="759"/>
      <c r="AV103" s="759"/>
      <c r="AW103" s="759"/>
      <c r="AX103" s="760"/>
      <c r="AY103" s="759"/>
      <c r="AZ103" s="759"/>
    </row>
    <row r="104" spans="20:52" s="84" customFormat="1" ht="36.75" customHeight="1">
      <c r="T104" s="754"/>
      <c r="U104" s="754"/>
      <c r="V104" s="755"/>
      <c r="W104" s="756"/>
      <c r="X104" s="757"/>
      <c r="Y104" s="758"/>
      <c r="Z104" s="758"/>
      <c r="AA104" s="759"/>
      <c r="AC104" s="759"/>
      <c r="AD104" s="759"/>
      <c r="AE104" s="760"/>
      <c r="AF104" s="761"/>
      <c r="AH104" s="762"/>
      <c r="AI104" s="762"/>
      <c r="AJ104" s="763"/>
      <c r="AK104" s="763"/>
      <c r="AL104" s="763"/>
      <c r="AM104" s="763"/>
      <c r="AN104" s="763"/>
      <c r="AO104" s="763"/>
      <c r="AP104" s="763"/>
      <c r="AQ104" s="763"/>
      <c r="AR104" s="757"/>
      <c r="AS104" s="757"/>
      <c r="AT104" s="758"/>
      <c r="AU104" s="759"/>
      <c r="AV104" s="759"/>
      <c r="AW104" s="759"/>
      <c r="AX104" s="760"/>
      <c r="AY104" s="759"/>
      <c r="AZ104" s="759"/>
    </row>
    <row r="105" spans="20:52" s="84" customFormat="1" ht="35.25">
      <c r="T105" s="301" t="s">
        <v>154</v>
      </c>
      <c r="U105" s="301"/>
      <c r="V105" s="755"/>
      <c r="W105" s="764"/>
      <c r="X105" s="765"/>
      <c r="Y105" s="766"/>
      <c r="Z105" s="766"/>
      <c r="AA105" s="766" t="s">
        <v>171</v>
      </c>
      <c r="AB105" s="766"/>
      <c r="AC105" s="766"/>
      <c r="AD105" s="767"/>
      <c r="AE105" s="760"/>
      <c r="AF105" s="761"/>
      <c r="AH105" s="768"/>
      <c r="AI105" s="768"/>
      <c r="AJ105" s="769" t="s">
        <v>155</v>
      </c>
      <c r="AK105" s="769"/>
      <c r="AL105" s="769"/>
      <c r="AM105" s="769"/>
      <c r="AN105" s="769"/>
      <c r="AO105" s="769"/>
      <c r="AP105" s="769"/>
      <c r="AQ105" s="769"/>
      <c r="AR105" s="770"/>
      <c r="AS105" s="770"/>
      <c r="AT105" s="771"/>
      <c r="AU105" s="772"/>
      <c r="AV105" s="766" t="s">
        <v>156</v>
      </c>
      <c r="AW105" s="772"/>
      <c r="AX105" s="773"/>
      <c r="AY105" s="772"/>
      <c r="AZ105" s="759"/>
    </row>
    <row r="106" spans="2:53" s="6" customFormat="1" ht="18" customHeight="1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96"/>
      <c r="V106" s="197"/>
      <c r="W106" s="198"/>
      <c r="X106" s="189"/>
      <c r="Y106" s="195"/>
      <c r="Z106" s="195"/>
      <c r="AA106" s="195"/>
      <c r="AB106" s="195"/>
      <c r="AC106" s="195"/>
      <c r="AD106" s="195"/>
      <c r="AE106" s="9"/>
      <c r="AF106" s="776"/>
      <c r="AG106" s="776"/>
      <c r="AH106" s="776"/>
      <c r="AI106" s="776"/>
      <c r="AJ106" s="776"/>
      <c r="AK106" s="776"/>
      <c r="AL106" s="776"/>
      <c r="AM106" s="776"/>
      <c r="AN106" s="776"/>
      <c r="AO106" s="776"/>
      <c r="AP106" s="776"/>
      <c r="AQ106" s="776"/>
      <c r="AR106" s="776"/>
      <c r="AS106" s="13"/>
      <c r="AT106" s="14"/>
      <c r="AU106" s="14"/>
      <c r="AV106" s="14"/>
      <c r="AW106" s="14"/>
      <c r="AX106" s="14"/>
      <c r="AY106" s="14"/>
      <c r="AZ106" s="13"/>
      <c r="BA106" s="13"/>
    </row>
    <row r="107" spans="2:30" ht="56.25" customHeight="1">
      <c r="B107" s="199" t="s">
        <v>104</v>
      </c>
      <c r="T107" s="585" t="s">
        <v>105</v>
      </c>
      <c r="U107" s="585"/>
      <c r="V107" s="585"/>
      <c r="W107" s="200"/>
      <c r="X107" s="200"/>
      <c r="Y107" s="200"/>
      <c r="Z107" s="200"/>
      <c r="AA107" s="200"/>
      <c r="AB107" s="200"/>
      <c r="AC107" s="200"/>
      <c r="AD107" s="200"/>
    </row>
    <row r="112" ht="12.75">
      <c r="AA112" s="124" t="s">
        <v>68</v>
      </c>
    </row>
  </sheetData>
  <sheetProtection/>
  <mergeCells count="261">
    <mergeCell ref="T64:U64"/>
    <mergeCell ref="W64:AD64"/>
    <mergeCell ref="AE72:AO72"/>
    <mergeCell ref="AE75:AO75"/>
    <mergeCell ref="AP75:AW75"/>
    <mergeCell ref="T74:U74"/>
    <mergeCell ref="U72:V72"/>
    <mergeCell ref="AP74:AW74"/>
    <mergeCell ref="AP72:AW72"/>
    <mergeCell ref="AE70:AO70"/>
    <mergeCell ref="AE77:AO77"/>
    <mergeCell ref="AP77:AW77"/>
    <mergeCell ref="AE73:AO73"/>
    <mergeCell ref="AP73:AW73"/>
    <mergeCell ref="U73:V73"/>
    <mergeCell ref="AE74:AO74"/>
    <mergeCell ref="T75:U75"/>
    <mergeCell ref="AE76:AO76"/>
    <mergeCell ref="AP76:AW76"/>
    <mergeCell ref="T76:U76"/>
    <mergeCell ref="AP70:AW70"/>
    <mergeCell ref="U71:V71"/>
    <mergeCell ref="AE71:AO71"/>
    <mergeCell ref="AP71:AW71"/>
    <mergeCell ref="W65:AD65"/>
    <mergeCell ref="T66:U66"/>
    <mergeCell ref="W66:AD66"/>
    <mergeCell ref="B67:AD67"/>
    <mergeCell ref="B68:AD68"/>
    <mergeCell ref="B69:AD69"/>
    <mergeCell ref="B70:B77"/>
    <mergeCell ref="U70:V70"/>
    <mergeCell ref="AB70:AD77"/>
    <mergeCell ref="T59:U59"/>
    <mergeCell ref="W59:AD59"/>
    <mergeCell ref="T61:U61"/>
    <mergeCell ref="W61:AD61"/>
    <mergeCell ref="T62:U62"/>
    <mergeCell ref="T77:V77"/>
    <mergeCell ref="W62:AD62"/>
    <mergeCell ref="T63:U63"/>
    <mergeCell ref="W63:AD63"/>
    <mergeCell ref="T65:U65"/>
    <mergeCell ref="T51:U51"/>
    <mergeCell ref="W51:AD51"/>
    <mergeCell ref="T52:U52"/>
    <mergeCell ref="W52:AD52"/>
    <mergeCell ref="T55:U55"/>
    <mergeCell ref="W55:AD55"/>
    <mergeCell ref="T60:U60"/>
    <mergeCell ref="T47:U47"/>
    <mergeCell ref="W47:AD47"/>
    <mergeCell ref="T48:U48"/>
    <mergeCell ref="W48:AD48"/>
    <mergeCell ref="T49:U49"/>
    <mergeCell ref="W49:AD49"/>
    <mergeCell ref="T43:U43"/>
    <mergeCell ref="W43:AD43"/>
    <mergeCell ref="T44:U44"/>
    <mergeCell ref="W44:AD44"/>
    <mergeCell ref="T45:U45"/>
    <mergeCell ref="W45:AD45"/>
    <mergeCell ref="T38:V38"/>
    <mergeCell ref="W38:AD38"/>
    <mergeCell ref="B39:AD39"/>
    <mergeCell ref="B40:AD40"/>
    <mergeCell ref="B41:BE41"/>
    <mergeCell ref="B42:BE42"/>
    <mergeCell ref="T34:V34"/>
    <mergeCell ref="W34:AD34"/>
    <mergeCell ref="B35:AD35"/>
    <mergeCell ref="B36:BE36"/>
    <mergeCell ref="T37:V37"/>
    <mergeCell ref="W37:AD37"/>
    <mergeCell ref="T25:V25"/>
    <mergeCell ref="W25:AD25"/>
    <mergeCell ref="T26:V26"/>
    <mergeCell ref="W26:AD26"/>
    <mergeCell ref="T23:V23"/>
    <mergeCell ref="W23:AD23"/>
    <mergeCell ref="T24:V24"/>
    <mergeCell ref="W24:AD24"/>
    <mergeCell ref="B22:BE22"/>
    <mergeCell ref="T20:V20"/>
    <mergeCell ref="W20:AD20"/>
    <mergeCell ref="AJ17:AK18"/>
    <mergeCell ref="B21:BE21"/>
    <mergeCell ref="AW16:AW19"/>
    <mergeCell ref="AX16:BA16"/>
    <mergeCell ref="BB16:BE16"/>
    <mergeCell ref="AH17:AI18"/>
    <mergeCell ref="AY18:BA18"/>
    <mergeCell ref="AG13:AN15"/>
    <mergeCell ref="AO13:AO19"/>
    <mergeCell ref="AP13:AW15"/>
    <mergeCell ref="AX13:BE13"/>
    <mergeCell ref="AX14:BE14"/>
    <mergeCell ref="AX15:BE15"/>
    <mergeCell ref="BC18:BE18"/>
    <mergeCell ref="AQ16:AQ19"/>
    <mergeCell ref="BF15:BG15"/>
    <mergeCell ref="AV16:AV19"/>
    <mergeCell ref="BB18:BB19"/>
    <mergeCell ref="AR16:AR19"/>
    <mergeCell ref="AX17:BA17"/>
    <mergeCell ref="BB17:BE17"/>
    <mergeCell ref="AX18:AX19"/>
    <mergeCell ref="AE16:AE19"/>
    <mergeCell ref="AF16:AF19"/>
    <mergeCell ref="AG16:AG19"/>
    <mergeCell ref="AH16:AN16"/>
    <mergeCell ref="AP16:AP19"/>
    <mergeCell ref="AU16:AU19"/>
    <mergeCell ref="AS16:AS19"/>
    <mergeCell ref="AT16:AT19"/>
    <mergeCell ref="AL17:AM18"/>
    <mergeCell ref="AN17:AN19"/>
    <mergeCell ref="T7:U7"/>
    <mergeCell ref="W7:AB7"/>
    <mergeCell ref="BA7:BD7"/>
    <mergeCell ref="B2:BA2"/>
    <mergeCell ref="B4:BA4"/>
    <mergeCell ref="W5:AL5"/>
    <mergeCell ref="T6:U6"/>
    <mergeCell ref="X6:AL6"/>
    <mergeCell ref="BB6:BD6"/>
    <mergeCell ref="T8:V8"/>
    <mergeCell ref="W8:AD8"/>
    <mergeCell ref="BB8:BD8"/>
    <mergeCell ref="AE9:AK9"/>
    <mergeCell ref="A10:V10"/>
    <mergeCell ref="W10:AB10"/>
    <mergeCell ref="AD10:AF10"/>
    <mergeCell ref="BA10:BF10"/>
    <mergeCell ref="T11:V11"/>
    <mergeCell ref="W11:AB11"/>
    <mergeCell ref="AD11:AT11"/>
    <mergeCell ref="B78:Z78"/>
    <mergeCell ref="AB78:AY78"/>
    <mergeCell ref="BH78:BR78"/>
    <mergeCell ref="B13:B19"/>
    <mergeCell ref="T13:V19"/>
    <mergeCell ref="W13:AD19"/>
    <mergeCell ref="AE13:AF15"/>
    <mergeCell ref="T79:U79"/>
    <mergeCell ref="W79:X79"/>
    <mergeCell ref="Y79:Z79"/>
    <mergeCell ref="AC79:AS79"/>
    <mergeCell ref="AT79:AY79"/>
    <mergeCell ref="T80:U80"/>
    <mergeCell ref="W80:X80"/>
    <mergeCell ref="Y80:Z80"/>
    <mergeCell ref="AC80:AS80"/>
    <mergeCell ref="AT80:AY80"/>
    <mergeCell ref="T81:U81"/>
    <mergeCell ref="W81:X81"/>
    <mergeCell ref="Y81:Z81"/>
    <mergeCell ref="AC81:AS81"/>
    <mergeCell ref="AT81:AY81"/>
    <mergeCell ref="T82:BD82"/>
    <mergeCell ref="B84:T86"/>
    <mergeCell ref="U84:U86"/>
    <mergeCell ref="V84:X86"/>
    <mergeCell ref="Y84:Z85"/>
    <mergeCell ref="AA84:AB85"/>
    <mergeCell ref="AE84:AH86"/>
    <mergeCell ref="AI84:AN86"/>
    <mergeCell ref="AO84:AP86"/>
    <mergeCell ref="AQ84:AV86"/>
    <mergeCell ref="AW84:AX85"/>
    <mergeCell ref="AY84:AZ85"/>
    <mergeCell ref="BA84:BB85"/>
    <mergeCell ref="BA86:BB86"/>
    <mergeCell ref="B87:T89"/>
    <mergeCell ref="U87:U89"/>
    <mergeCell ref="V87:X87"/>
    <mergeCell ref="AE87:AH91"/>
    <mergeCell ref="AI87:AN91"/>
    <mergeCell ref="AO87:AP87"/>
    <mergeCell ref="V89:X89"/>
    <mergeCell ref="AO89:AP89"/>
    <mergeCell ref="B90:T91"/>
    <mergeCell ref="U90:U91"/>
    <mergeCell ref="AQ87:AV87"/>
    <mergeCell ref="BA87:BB87"/>
    <mergeCell ref="V88:X88"/>
    <mergeCell ref="AO88:AP88"/>
    <mergeCell ref="AQ88:AV88"/>
    <mergeCell ref="BA88:BB88"/>
    <mergeCell ref="AQ89:AV89"/>
    <mergeCell ref="BA89:BB89"/>
    <mergeCell ref="AQ90:AV90"/>
    <mergeCell ref="BA90:BB90"/>
    <mergeCell ref="V91:X91"/>
    <mergeCell ref="AO91:AP91"/>
    <mergeCell ref="AQ91:AV91"/>
    <mergeCell ref="BA91:BB91"/>
    <mergeCell ref="V90:X90"/>
    <mergeCell ref="AO90:AP90"/>
    <mergeCell ref="V92:X92"/>
    <mergeCell ref="AE92:AH93"/>
    <mergeCell ref="AI92:AN93"/>
    <mergeCell ref="AO92:AP92"/>
    <mergeCell ref="V94:X94"/>
    <mergeCell ref="AE94:AH95"/>
    <mergeCell ref="AI94:AN95"/>
    <mergeCell ref="AO94:AP94"/>
    <mergeCell ref="AQ95:AV95"/>
    <mergeCell ref="BA95:BB95"/>
    <mergeCell ref="B92:T94"/>
    <mergeCell ref="U92:U94"/>
    <mergeCell ref="AQ92:AV92"/>
    <mergeCell ref="BA92:BB92"/>
    <mergeCell ref="V93:X93"/>
    <mergeCell ref="AO93:AP93"/>
    <mergeCell ref="AQ93:AV93"/>
    <mergeCell ref="BA93:BB93"/>
    <mergeCell ref="T107:V107"/>
    <mergeCell ref="AG97:BB97"/>
    <mergeCell ref="U98:Z98"/>
    <mergeCell ref="AG98:BB98"/>
    <mergeCell ref="U99:X99"/>
    <mergeCell ref="AQ94:AV94"/>
    <mergeCell ref="BA94:BB94"/>
    <mergeCell ref="B95:T95"/>
    <mergeCell ref="V95:X95"/>
    <mergeCell ref="AO95:AP95"/>
    <mergeCell ref="AF100:BC100"/>
    <mergeCell ref="T105:U105"/>
    <mergeCell ref="AJ105:AQ105"/>
    <mergeCell ref="X96:Z96"/>
    <mergeCell ref="AU96:AW96"/>
    <mergeCell ref="AX96:AZ96"/>
    <mergeCell ref="BA96:BB96"/>
    <mergeCell ref="W60:AD60"/>
    <mergeCell ref="T56:U56"/>
    <mergeCell ref="W56:AD56"/>
    <mergeCell ref="T58:U58"/>
    <mergeCell ref="W58:AD58"/>
    <mergeCell ref="T57:U57"/>
    <mergeCell ref="W57:AD57"/>
    <mergeCell ref="T53:U53"/>
    <mergeCell ref="W53:AD53"/>
    <mergeCell ref="T54:U54"/>
    <mergeCell ref="W54:AD54"/>
    <mergeCell ref="T31:V31"/>
    <mergeCell ref="W31:AD31"/>
    <mergeCell ref="T32:V32"/>
    <mergeCell ref="W32:AD32"/>
    <mergeCell ref="T33:V33"/>
    <mergeCell ref="W33:AD33"/>
    <mergeCell ref="T27:V27"/>
    <mergeCell ref="W27:AD27"/>
    <mergeCell ref="T46:U46"/>
    <mergeCell ref="W46:AD46"/>
    <mergeCell ref="T50:U50"/>
    <mergeCell ref="W50:AD50"/>
    <mergeCell ref="T28:V28"/>
    <mergeCell ref="W28:AD28"/>
    <mergeCell ref="D29:AD29"/>
    <mergeCell ref="T30:BE30"/>
  </mergeCells>
  <printOptions/>
  <pageMargins left="0.5905511811023623" right="0.15748031496062992" top="0.3937007874015748" bottom="0.1968503937007874" header="0" footer="0"/>
  <pageSetup fitToHeight="2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alla</cp:lastModifiedBy>
  <cp:lastPrinted>2020-06-16T06:55:56Z</cp:lastPrinted>
  <dcterms:created xsi:type="dcterms:W3CDTF">2014-01-13T08:19:54Z</dcterms:created>
  <dcterms:modified xsi:type="dcterms:W3CDTF">2021-08-27T16:16:47Z</dcterms:modified>
  <cp:category/>
  <cp:version/>
  <cp:contentType/>
  <cp:contentStatus/>
</cp:coreProperties>
</file>